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70" windowWidth="15480" windowHeight="11235" firstSheet="6" activeTab="6"/>
  </bookViews>
  <sheets>
    <sheet name="общие характеристики" sheetId="1" state="hidden" r:id="rId1"/>
    <sheet name="цены" sheetId="8" state="hidden" r:id="rId2"/>
    <sheet name="детальное описание" sheetId="10" state="hidden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'доходы'!$A$1:$I$37</definedName>
    <definedName name="_xlnm.Print_Area" localSheetId="5">'списки'!$A$1:$D$8</definedName>
    <definedName name="_xlnm.Print_Area" localSheetId="1">'цены'!$A$1:$G$15</definedName>
    <definedName name="типАТС">'списки'!$C$2:$C$5</definedName>
    <definedName name="типЛинии">'списки'!$C$2:$C$6</definedName>
    <definedName name="филиал">'списки'!$B$2:$B$8</definedName>
  </definedNames>
  <calcPr calcId="152511"/>
</workbook>
</file>

<file path=xl/sharedStrings.xml><?xml version="1.0" encoding="utf-8"?>
<sst xmlns="http://schemas.openxmlformats.org/spreadsheetml/2006/main" count="257" uniqueCount="139">
  <si>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</si>
  <si>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</si>
  <si>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</si>
  <si>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</si>
  <si>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</si>
  <si>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</si>
  <si>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</si>
  <si>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</si>
  <si>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</si>
  <si>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филиал</t>
  </si>
  <si>
    <t>Медь</t>
  </si>
  <si>
    <t>Алюминий</t>
  </si>
  <si>
    <t>кг.</t>
  </si>
  <si>
    <t>Cu</t>
  </si>
  <si>
    <t>Al</t>
  </si>
  <si>
    <t>расчетная стоимость</t>
  </si>
  <si>
    <t>экспертная оценка</t>
  </si>
  <si>
    <t>№ позиции</t>
  </si>
  <si>
    <t>расчетная дата</t>
  </si>
  <si>
    <t>руб. в месяц (без НДС)</t>
  </si>
  <si>
    <t>Примечания</t>
  </si>
  <si>
    <t>регион, город, улица, строение, этаж</t>
  </si>
  <si>
    <t xml:space="preserve">Общая стоимость металлов </t>
  </si>
  <si>
    <t>км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</si>
  <si>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</si>
  <si>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</si>
  <si>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</si>
  <si>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</si>
  <si>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Региональный коэффициент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</si>
  <si>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</si>
  <si>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</si>
  <si>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</si>
  <si>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</si>
  <si>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</si>
  <si>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</si>
  <si>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</si>
  <si>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</si>
  <si>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</si>
  <si>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</si>
  <si>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</si>
  <si>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</si>
  <si>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</si>
  <si>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</si>
  <si>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</si>
  <si>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</si>
  <si>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</si>
  <si>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</si>
  <si>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Алюминий (Aluminium)</t>
  </si>
  <si>
    <t>руб.</t>
  </si>
  <si>
    <t>Рекомендуемая начальная цена
(для торгов)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</si>
  <si>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</si>
  <si>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</si>
  <si>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</si>
  <si>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</si>
  <si>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</si>
  <si>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</si>
  <si>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Инвентарный номер</t>
  </si>
  <si>
    <t xml:space="preserve"> - ячейки, отмеченные данным цветом, заполняются пользователем</t>
  </si>
  <si>
    <t>КОНКУРСНАЯ КАРТА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</si>
  <si>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</si>
  <si>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№ </t>
  </si>
  <si>
    <t>№ п/п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</si>
  <si>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</si>
  <si>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</si>
  <si>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</si>
  <si>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>демонтировано</t>
  </si>
  <si>
    <t>требуется демонтаж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</si>
  <si>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</si>
  <si>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</si>
  <si>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</si>
  <si>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</si>
  <si>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</si>
  <si>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</si>
  <si>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</si>
  <si>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>Наименование участка кабельной линии</t>
  </si>
  <si>
    <t>Марка кабеля</t>
  </si>
  <si>
    <t>Расположение линии</t>
  </si>
  <si>
    <t>начальный пункт</t>
  </si>
  <si>
    <t>конечный пункт</t>
  </si>
  <si>
    <t>Тип линии связи</t>
  </si>
  <si>
    <t>воздушная</t>
  </si>
  <si>
    <t>наземная</t>
  </si>
  <si>
    <t>канализация</t>
  </si>
  <si>
    <t>грунт</t>
  </si>
  <si>
    <t>кабель на складе (демонтирован)</t>
  </si>
  <si>
    <t>тип линии</t>
  </si>
  <si>
    <t>демонтаж</t>
  </si>
  <si>
    <t>Свинец 
(Lead)</t>
  </si>
  <si>
    <t>Медь 
(Copper)</t>
  </si>
  <si>
    <t>Pb</t>
  </si>
  <si>
    <t>Свинец</t>
  </si>
  <si>
    <r>
      <t xml:space="preserve">Расчет дисконта на проведение демонтажных работ, переработку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</si>
  <si>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Необходимость выполнения демонтажных работ</t>
  </si>
  <si>
    <t>Длина кабеля, протяженность линии</t>
  </si>
  <si>
    <t xml:space="preserve">Масса цветных металлов </t>
  </si>
  <si>
    <t>Наименование участка</t>
  </si>
  <si>
    <t>Карточка расчета среднерыночной цены лома цветных металлов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</si>
  <si>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демонтаж, переработку 
и транспортировку</t>
    </r>
  </si>
  <si>
    <t>Стоимость демонтажа и транспортировки 
1 км линии 
(без учета НДС)</t>
  </si>
  <si>
    <t>Дисконт на демонтаж и транспортировку</t>
  </si>
  <si>
    <t>Затраты на демонтаж и транспортировку</t>
  </si>
  <si>
    <t xml:space="preserve">регинальный коэффициент </t>
  </si>
  <si>
    <t>Адрес объекта от</t>
  </si>
  <si>
    <t>Адрес объекта до</t>
  </si>
  <si>
    <t>Количество демонтируемого кабеля по способу прокладки, км</t>
  </si>
  <si>
    <t>Год прокладки кабеля</t>
  </si>
  <si>
    <t xml:space="preserve"> канализация</t>
  </si>
  <si>
    <t xml:space="preserve"> грунт</t>
  </si>
  <si>
    <t>Состояние канализации/ участка грунта/линии ВЛС</t>
  </si>
  <si>
    <t>опоры воздушных линий</t>
  </si>
  <si>
    <t>Необходимость проведения демонтажных работ</t>
  </si>
  <si>
    <t>Детальное описание линии</t>
  </si>
  <si>
    <t>цена LME, $ за тонну</t>
  </si>
  <si>
    <t>данные сайта lme.com</t>
  </si>
  <si>
    <t>курс $ ЦБ РФ</t>
  </si>
  <si>
    <t>данные сайта cbr.ru</t>
  </si>
  <si>
    <t>По вопросам о состоянии и месторасположении оборудования обращаться к сотрудникам ОАО "Ростелеком", указанным в ст. 11 - 14 таблицы</t>
  </si>
  <si>
    <t>МК-50003 Пышма-Тимохинское</t>
  </si>
  <si>
    <t>МК-50009 Пышма-Трифоново-Печеркино</t>
  </si>
  <si>
    <t>МК-50001 Пышма-Первомайский</t>
  </si>
  <si>
    <t>МК-50004 Пышма-Черемыш</t>
  </si>
  <si>
    <t>2244225</t>
  </si>
  <si>
    <t>2224525</t>
  </si>
  <si>
    <t>2259459</t>
  </si>
  <si>
    <t>КСПП 1х4х0,9</t>
  </si>
  <si>
    <t>Свердловская область Пышминский район р.п.Пышма у. Торговая дом 1</t>
  </si>
  <si>
    <t>Свердловская область Пышминский район с.Печеркино ул.Буденного дом 17</t>
  </si>
  <si>
    <t>Свердловская область Пышминский район с.Тимохинское ул.Октябрьская дом 53а</t>
  </si>
  <si>
    <t>Свердловская область Пышминский район п.Первомайский ул.Ленина дом 1д</t>
  </si>
  <si>
    <t>Свердловская область Пышминский район с.Черемыш ул.Ленина дом 68</t>
  </si>
  <si>
    <t>КСПП 1х4х1,2</t>
  </si>
  <si>
    <t>да</t>
  </si>
  <si>
    <t>удовлетворительное</t>
  </si>
  <si>
    <t>usova-ob@ural.rt.ru</t>
  </si>
  <si>
    <t xml:space="preserve">Усова Ольга Борисовна </t>
  </si>
  <si>
    <t>Универсальный технический участок №2, Начальник участка</t>
  </si>
  <si>
    <t>Моб.:  + 7 (902) 40-90-587</t>
  </si>
  <si>
    <t>ПАО "Ростелеком" предлагает к реализации оборудование, выведенное из эксплуатации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</si>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</sst>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_р_._-;\-* #,##0.0000_р_._-;_-* &quot;-&quot;????_р_._-;_-@_-"/>
    <numFmt numFmtId="168" formatCode="#,##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1"/>
      <color theme="5" tint="-0.2499700039625167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>
        <color rgb="FF000000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>
      <alignment/>
      <protection/>
    </xf>
  </cellStyleXfs>
  <cellXfs count="325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49" fontId="13" fillId="6" borderId="9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0" xfId="0" applyNumberFormat="1" applyFont="1" applyFill="1" applyBorder="1" applyAlignment="1">
      <alignment horizontal="center" vertical="center" wrapText="1"/>
    </xf>
    <xf numFmtId="166" fontId="11" fillId="5" borderId="3" xfId="0" applyNumberFormat="1" applyFont="1" applyFill="1" applyBorder="1" applyAlignment="1">
      <alignment horizontal="center"/>
    </xf>
    <xf numFmtId="0" fontId="4" fillId="8" borderId="6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 wrapText="1"/>
    </xf>
    <xf numFmtId="49" fontId="13" fillId="6" borderId="13" xfId="0" applyNumberFormat="1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167" fontId="7" fillId="3" borderId="13" xfId="0" applyNumberFormat="1" applyFont="1" applyFill="1" applyBorder="1" applyAlignment="1">
      <alignment horizontal="right"/>
    </xf>
    <xf numFmtId="167" fontId="7" fillId="3" borderId="14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>
      <alignment horizontal="center"/>
    </xf>
    <xf numFmtId="0" fontId="7" fillId="3" borderId="14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6" xfId="0" applyFont="1" applyFill="1" applyBorder="1" applyAlignment="1">
      <alignment horizontal="center" vertical="center" wrapText="1"/>
    </xf>
    <xf numFmtId="9" fontId="15" fillId="5" borderId="9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165" fontId="18" fillId="4" borderId="16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Font="1" applyFill="1" applyBorder="1" applyAlignment="1" applyProtection="1">
      <alignment horizontal="center" vertical="center" wrapText="1"/>
      <protection/>
    </xf>
    <xf numFmtId="0" fontId="9" fillId="7" borderId="19" xfId="0" applyFont="1" applyFill="1" applyBorder="1" applyAlignment="1" applyProtection="1">
      <alignment vertical="center" wrapText="1"/>
      <protection/>
    </xf>
    <xf numFmtId="0" fontId="9" fillId="7" borderId="20" xfId="0" applyFont="1" applyFill="1" applyBorder="1" applyAlignment="1" applyProtection="1">
      <alignment vertical="center" wrapText="1"/>
      <protection/>
    </xf>
    <xf numFmtId="0" fontId="9" fillId="7" borderId="21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8" borderId="7" xfId="0" applyFont="1" applyFill="1" applyBorder="1" applyAlignment="1" applyProtection="1">
      <alignment horizontal="center" vertical="center" wrapText="1"/>
      <protection/>
    </xf>
    <xf numFmtId="0" fontId="4" fillId="8" borderId="5" xfId="0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3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4" fillId="9" borderId="1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5" fillId="9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4" fillId="4" borderId="23" xfId="0" applyNumberFormat="1" applyFont="1" applyFill="1" applyBorder="1" applyAlignment="1" applyProtection="1">
      <alignment horizontal="center"/>
      <protection locked="0"/>
    </xf>
    <xf numFmtId="0" fontId="23" fillId="4" borderId="0" xfId="0" applyFont="1" applyFill="1" applyProtection="1">
      <protection/>
    </xf>
    <xf numFmtId="0" fontId="24" fillId="4" borderId="0" xfId="0" applyFont="1" applyFill="1" applyProtection="1">
      <protection/>
    </xf>
    <xf numFmtId="0" fontId="22" fillId="12" borderId="3" xfId="0" applyFont="1" applyFill="1" applyBorder="1" applyProtection="1">
      <protection/>
    </xf>
    <xf numFmtId="0" fontId="22" fillId="4" borderId="0" xfId="0" applyFont="1" applyFill="1" applyProtection="1">
      <protection/>
    </xf>
    <xf numFmtId="0" fontId="22" fillId="4" borderId="0" xfId="0" applyFont="1" applyFill="1"/>
    <xf numFmtId="165" fontId="17" fillId="12" borderId="1" xfId="0" applyNumberFormat="1" applyFont="1" applyFill="1" applyBorder="1" applyAlignment="1" applyProtection="1">
      <alignment vertical="center"/>
      <protection locked="0"/>
    </xf>
    <xf numFmtId="166" fontId="23" fillId="12" borderId="2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6" fillId="13" borderId="0" xfId="0" applyFont="1" applyFill="1" applyProtection="1">
      <protection/>
    </xf>
    <xf numFmtId="0" fontId="0" fillId="13" borderId="0" xfId="0" applyFill="1" applyProtection="1">
      <protection/>
    </xf>
    <xf numFmtId="0" fontId="32" fillId="13" borderId="0" xfId="0" applyFont="1" applyFill="1" applyProtection="1">
      <protection/>
    </xf>
    <xf numFmtId="164" fontId="26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3" fillId="4" borderId="25" xfId="0" applyFont="1" applyFill="1" applyBorder="1" applyAlignment="1" applyProtection="1">
      <alignment horizontal="center" vertical="center" wrapText="1"/>
      <protection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vertical="center" wrapText="1"/>
      <protection/>
    </xf>
    <xf numFmtId="0" fontId="9" fillId="4" borderId="28" xfId="0" applyFont="1" applyFill="1" applyBorder="1" applyAlignment="1" applyProtection="1">
      <alignment vertical="center" wrapText="1"/>
      <protection/>
    </xf>
    <xf numFmtId="0" fontId="9" fillId="4" borderId="29" xfId="0" applyFont="1" applyFill="1" applyBorder="1" applyAlignment="1" applyProtection="1">
      <alignment vertical="center" wrapText="1"/>
      <protection/>
    </xf>
    <xf numFmtId="0" fontId="0" fillId="12" borderId="1" xfId="0" applyFill="1" applyBorder="1" applyProtection="1">
      <protection locked="0"/>
    </xf>
    <xf numFmtId="0" fontId="33" fillId="4" borderId="0" xfId="0" applyFont="1" applyFill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36" fillId="4" borderId="0" xfId="0" applyFont="1" applyFill="1" applyAlignment="1">
      <alignment horizontal="left" vertical="center"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7" xfId="0" applyNumberFormat="1" applyFont="1" applyFill="1" applyBorder="1" applyAlignment="1" applyProtection="1">
      <alignment vertical="center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0" xfId="0" applyFont="1" applyFill="1" applyBorder="1" applyAlignment="1">
      <alignment horizontal="left"/>
    </xf>
    <xf numFmtId="0" fontId="0" fillId="6" borderId="25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1" xfId="0" applyNumberFormat="1" applyFont="1" applyFill="1" applyBorder="1" applyAlignment="1">
      <alignment horizontal="center"/>
    </xf>
    <xf numFmtId="2" fontId="7" fillId="3" borderId="31" xfId="0" applyNumberFormat="1" applyFont="1" applyFill="1" applyBorder="1" applyAlignment="1">
      <alignment horizontal="center"/>
    </xf>
    <xf numFmtId="0" fontId="38" fillId="4" borderId="0" xfId="0" applyFont="1" applyFill="1" applyProtection="1">
      <protection/>
    </xf>
    <xf numFmtId="165" fontId="3" fillId="4" borderId="22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0" xfId="0" applyNumberFormat="1" applyFont="1" applyFill="1" applyBorder="1" applyAlignment="1" applyProtection="1">
      <alignment horizontal="center" vertical="center" wrapText="1"/>
      <protection/>
    </xf>
    <xf numFmtId="165" fontId="39" fillId="4" borderId="32" xfId="0" applyNumberFormat="1" applyFont="1" applyFill="1" applyBorder="1" applyAlignment="1" applyProtection="1">
      <alignment horizontal="center" vertical="center" wrapText="1"/>
      <protection/>
    </xf>
    <xf numFmtId="165" fontId="37" fillId="4" borderId="28" xfId="0" applyNumberFormat="1" applyFont="1" applyFill="1" applyBorder="1" applyAlignment="1" applyProtection="1">
      <alignment horizontal="center" vertical="center" wrapText="1"/>
      <protection/>
    </xf>
    <xf numFmtId="165" fontId="37" fillId="4" borderId="33" xfId="0" applyNumberFormat="1" applyFont="1" applyFill="1" applyBorder="1" applyAlignment="1" applyProtection="1">
      <alignment horizontal="center" vertical="center" wrapText="1"/>
      <protection/>
    </xf>
    <xf numFmtId="165" fontId="37" fillId="12" borderId="34" xfId="0" applyNumberFormat="1" applyFont="1" applyFill="1" applyBorder="1" applyAlignment="1" applyProtection="1">
      <alignment horizontal="center" vertical="center" wrapText="1"/>
      <protection locked="0"/>
    </xf>
    <xf numFmtId="0" fontId="40" fillId="4" borderId="0" xfId="0" applyFont="1" applyFill="1" applyProtection="1"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0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28" fillId="4" borderId="0" xfId="0" applyFont="1" applyFill="1" applyProtection="1">
      <protection/>
    </xf>
    <xf numFmtId="0" fontId="29" fillId="4" borderId="0" xfId="0" applyFont="1" applyFill="1" applyBorder="1" applyAlignment="1" applyProtection="1">
      <alignment vertical="center" wrapText="1"/>
      <protection/>
    </xf>
    <xf numFmtId="0" fontId="28" fillId="4" borderId="0" xfId="0" applyFont="1" applyFill="1" applyBorder="1" applyProtection="1">
      <protection/>
    </xf>
    <xf numFmtId="165" fontId="31" fillId="14" borderId="0" xfId="0" applyNumberFormat="1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166" fontId="24" fillId="4" borderId="0" xfId="0" applyNumberFormat="1" applyFont="1" applyFill="1" applyBorder="1" applyAlignment="1" applyProtection="1">
      <alignment horizontal="center"/>
      <protection/>
    </xf>
    <xf numFmtId="166" fontId="23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9" fillId="6" borderId="9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24" fillId="4" borderId="38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166" fontId="24" fillId="4" borderId="0" xfId="0" applyNumberFormat="1" applyFont="1" applyFill="1" applyBorder="1" applyAlignment="1" applyProtection="1">
      <alignment horizontal="center"/>
      <protection locked="0"/>
    </xf>
    <xf numFmtId="0" fontId="8" fillId="12" borderId="0" xfId="0" applyFont="1" applyFill="1" applyBorder="1" applyAlignment="1" applyProtection="1">
      <alignment horizontal="center" vertical="center" wrapText="1"/>
      <protection locked="0"/>
    </xf>
    <xf numFmtId="168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68" fontId="0" fillId="12" borderId="1" xfId="0" applyNumberFormat="1" applyFill="1" applyBorder="1" applyProtection="1">
      <protection locked="0"/>
    </xf>
    <xf numFmtId="49" fontId="12" fillId="5" borderId="1" xfId="0" applyNumberFormat="1" applyFont="1" applyFill="1" applyBorder="1" applyAlignment="1">
      <alignment horizontal="center"/>
    </xf>
    <xf numFmtId="49" fontId="12" fillId="3" borderId="22" xfId="0" applyNumberFormat="1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49" fontId="12" fillId="3" borderId="19" xfId="0" applyNumberFormat="1" applyFont="1" applyFill="1" applyBorder="1" applyAlignment="1">
      <alignment horizontal="center"/>
    </xf>
    <xf numFmtId="165" fontId="0" fillId="4" borderId="20" xfId="0" applyNumberFormat="1" applyFill="1" applyBorder="1"/>
    <xf numFmtId="165" fontId="0" fillId="4" borderId="0" xfId="0" applyNumberFormat="1" applyFill="1" applyBorder="1"/>
    <xf numFmtId="165" fontId="8" fillId="12" borderId="1" xfId="0" applyNumberFormat="1" applyFont="1" applyFill="1" applyBorder="1" applyAlignment="1" applyProtection="1">
      <alignment vertical="center" wrapText="1"/>
      <protection locked="0"/>
    </xf>
    <xf numFmtId="0" fontId="41" fillId="15" borderId="39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/>
    </xf>
    <xf numFmtId="0" fontId="9" fillId="15" borderId="39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 applyProtection="1">
      <alignment vertical="center" wrapText="1"/>
      <protection/>
    </xf>
    <xf numFmtId="0" fontId="9" fillId="4" borderId="20" xfId="0" applyFont="1" applyFill="1" applyBorder="1" applyAlignment="1" applyProtection="1">
      <alignment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4" fillId="4" borderId="40" xfId="0" applyFont="1" applyFill="1" applyBorder="1" applyAlignment="1" applyProtection="1">
      <alignment horizontal="center" vertical="center" wrapText="1"/>
      <protection/>
    </xf>
    <xf numFmtId="0" fontId="4" fillId="4" borderId="41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1" fontId="3" fillId="4" borderId="20" xfId="0" applyNumberFormat="1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0" fillId="4" borderId="0" xfId="0" applyFill="1" applyProtection="1">
      <protection locked="0"/>
    </xf>
    <xf numFmtId="0" fontId="24" fillId="7" borderId="38" xfId="0" applyFont="1" applyFill="1" applyBorder="1" applyAlignment="1" applyProtection="1">
      <alignment horizontal="center"/>
      <protection/>
    </xf>
    <xf numFmtId="0" fontId="24" fillId="7" borderId="44" xfId="0" applyFont="1" applyFill="1" applyBorder="1" applyAlignment="1" applyProtection="1">
      <alignment horizontal="center"/>
      <protection/>
    </xf>
    <xf numFmtId="0" fontId="24" fillId="7" borderId="45" xfId="0" applyFont="1" applyFill="1" applyBorder="1" applyAlignment="1" applyProtection="1">
      <alignment horizontal="center"/>
      <protection/>
    </xf>
    <xf numFmtId="0" fontId="24" fillId="6" borderId="38" xfId="0" applyFont="1" applyFill="1" applyBorder="1" applyAlignment="1" applyProtection="1">
      <alignment horizontal="center"/>
      <protection/>
    </xf>
    <xf numFmtId="0" fontId="24" fillId="6" borderId="44" xfId="0" applyFont="1" applyFill="1" applyBorder="1" applyAlignment="1" applyProtection="1">
      <alignment horizontal="center"/>
      <protection/>
    </xf>
    <xf numFmtId="0" fontId="24" fillId="6" borderId="45" xfId="0" applyFont="1" applyFill="1" applyBorder="1" applyAlignment="1" applyProtection="1">
      <alignment horizontal="center"/>
      <protection/>
    </xf>
    <xf numFmtId="0" fontId="24" fillId="9" borderId="46" xfId="0" applyFont="1" applyFill="1" applyBorder="1" applyAlignment="1" applyProtection="1">
      <alignment horizontal="center"/>
      <protection/>
    </xf>
    <xf numFmtId="0" fontId="24" fillId="9" borderId="47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6" borderId="48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9" fillId="5" borderId="16" xfId="0" applyFont="1" applyFill="1" applyBorder="1" applyAlignment="1" applyProtection="1">
      <alignment horizontal="center" vertical="center" wrapText="1"/>
      <protection/>
    </xf>
    <xf numFmtId="0" fontId="9" fillId="5" borderId="32" xfId="0" applyFont="1" applyFill="1" applyBorder="1" applyAlignment="1" applyProtection="1">
      <alignment horizontal="center" vertical="center" wrapText="1"/>
      <protection/>
    </xf>
    <xf numFmtId="0" fontId="9" fillId="5" borderId="20" xfId="0" applyFont="1" applyFill="1" applyBorder="1" applyAlignment="1" applyProtection="1">
      <alignment horizontal="center" vertical="center" wrapText="1"/>
      <protection/>
    </xf>
    <xf numFmtId="0" fontId="9" fillId="5" borderId="49" xfId="0" applyFont="1" applyFill="1" applyBorder="1" applyAlignment="1" applyProtection="1">
      <alignment horizontal="center" vertical="center" wrapText="1"/>
      <protection/>
    </xf>
    <xf numFmtId="0" fontId="9" fillId="5" borderId="50" xfId="0" applyFont="1" applyFill="1" applyBorder="1" applyAlignment="1" applyProtection="1">
      <alignment horizontal="center" vertical="center" wrapText="1"/>
      <protection/>
    </xf>
    <xf numFmtId="0" fontId="24" fillId="5" borderId="38" xfId="0" applyFont="1" applyFill="1" applyBorder="1" applyAlignment="1" applyProtection="1">
      <alignment horizontal="center"/>
      <protection/>
    </xf>
    <xf numFmtId="0" fontId="24" fillId="5" borderId="44" xfId="0" applyFont="1" applyFill="1" applyBorder="1" applyAlignment="1" applyProtection="1">
      <alignment horizontal="center"/>
      <protection/>
    </xf>
    <xf numFmtId="0" fontId="24" fillId="5" borderId="45" xfId="0" applyFont="1" applyFill="1" applyBorder="1" applyAlignment="1" applyProtection="1">
      <alignment horizontal="center"/>
      <protection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48" xfId="0" applyFont="1" applyFill="1" applyBorder="1" applyAlignment="1" applyProtection="1">
      <alignment horizontal="center" vertical="center" wrapText="1"/>
      <protection/>
    </xf>
    <xf numFmtId="0" fontId="9" fillId="5" borderId="30" xfId="0" applyFont="1" applyFill="1" applyBorder="1" applyAlignment="1" applyProtection="1">
      <alignment horizontal="center" vertical="center" wrapText="1"/>
      <protection/>
    </xf>
    <xf numFmtId="0" fontId="3" fillId="4" borderId="51" xfId="0" applyFont="1" applyFill="1" applyBorder="1" applyAlignment="1" applyProtection="1">
      <alignment horizontal="center" vertical="center" wrapText="1"/>
      <protection/>
    </xf>
    <xf numFmtId="0" fontId="3" fillId="4" borderId="52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9" fillId="3" borderId="51" xfId="0" applyFont="1" applyFill="1" applyBorder="1" applyAlignment="1" applyProtection="1">
      <alignment horizontal="center" vertical="center" wrapText="1"/>
      <protection/>
    </xf>
    <xf numFmtId="0" fontId="9" fillId="3" borderId="52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8" borderId="9" xfId="0" applyFont="1" applyFill="1" applyBorder="1" applyAlignment="1" applyProtection="1">
      <alignment horizontal="center" vertical="center" wrapText="1"/>
      <protection/>
    </xf>
    <xf numFmtId="0" fontId="9" fillId="8" borderId="21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53" xfId="0" applyFont="1" applyFill="1" applyBorder="1" applyAlignment="1" applyProtection="1">
      <alignment horizontal="center" vertical="center" wrapText="1"/>
      <protection/>
    </xf>
    <xf numFmtId="0" fontId="9" fillId="5" borderId="9" xfId="0" applyFont="1" applyFill="1" applyBorder="1" applyAlignment="1" applyProtection="1">
      <alignment horizontal="center" vertical="center" wrapText="1"/>
      <protection/>
    </xf>
    <xf numFmtId="0" fontId="9" fillId="5" borderId="54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19" fillId="3" borderId="7" xfId="0" applyFont="1" applyFill="1" applyBorder="1" applyAlignment="1" applyProtection="1">
      <alignment horizontal="center" vertical="center" wrapText="1"/>
      <protection/>
    </xf>
    <xf numFmtId="0" fontId="9" fillId="6" borderId="20" xfId="0" applyFont="1" applyFill="1" applyBorder="1" applyAlignment="1" applyProtection="1">
      <alignment horizontal="center" vertical="center" wrapText="1"/>
      <protection/>
    </xf>
    <xf numFmtId="0" fontId="43" fillId="4" borderId="2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43" fillId="4" borderId="52" xfId="0" applyFont="1" applyFill="1" applyBorder="1" applyAlignment="1">
      <alignment horizontal="center" vertical="center" wrapText="1"/>
    </xf>
    <xf numFmtId="165" fontId="17" fillId="12" borderId="55" xfId="0" applyNumberFormat="1" applyFont="1" applyFill="1" applyBorder="1" applyAlignment="1" applyProtection="1">
      <alignment horizontal="center" vertical="center"/>
      <protection locked="0"/>
    </xf>
    <xf numFmtId="165" fontId="17" fillId="12" borderId="56" xfId="0" applyNumberFormat="1" applyFont="1" applyFill="1" applyBorder="1" applyAlignment="1" applyProtection="1">
      <alignment horizontal="center" vertical="center"/>
      <protection locked="0"/>
    </xf>
    <xf numFmtId="165" fontId="17" fillId="12" borderId="19" xfId="0" applyNumberFormat="1" applyFont="1" applyFill="1" applyBorder="1" applyAlignment="1" applyProtection="1">
      <alignment horizontal="center" vertical="center"/>
      <protection locked="0"/>
    </xf>
    <xf numFmtId="0" fontId="41" fillId="15" borderId="24" xfId="0" applyFont="1" applyFill="1" applyBorder="1" applyAlignment="1">
      <alignment horizontal="center" vertical="center" wrapText="1"/>
    </xf>
    <xf numFmtId="0" fontId="41" fillId="15" borderId="34" xfId="0" applyFont="1" applyFill="1" applyBorder="1" applyAlignment="1">
      <alignment horizontal="center" vertical="center" wrapText="1"/>
    </xf>
    <xf numFmtId="0" fontId="42" fillId="15" borderId="24" xfId="0" applyFont="1" applyFill="1" applyBorder="1" applyAlignment="1">
      <alignment horizontal="center" vertical="center" wrapText="1"/>
    </xf>
    <xf numFmtId="0" fontId="42" fillId="15" borderId="34" xfId="0" applyFont="1" applyFill="1" applyBorder="1" applyAlignment="1">
      <alignment horizontal="center" vertical="center" wrapText="1"/>
    </xf>
    <xf numFmtId="0" fontId="42" fillId="15" borderId="57" xfId="0" applyFont="1" applyFill="1" applyBorder="1" applyAlignment="1">
      <alignment horizontal="center" vertical="center" wrapText="1"/>
    </xf>
    <xf numFmtId="0" fontId="41" fillId="15" borderId="57" xfId="0" applyFont="1" applyFill="1" applyBorder="1" applyAlignment="1">
      <alignment horizontal="center" vertical="center" wrapText="1"/>
    </xf>
    <xf numFmtId="0" fontId="41" fillId="15" borderId="38" xfId="0" applyFont="1" applyFill="1" applyBorder="1" applyAlignment="1">
      <alignment horizontal="center" vertical="center" wrapText="1"/>
    </xf>
    <xf numFmtId="0" fontId="41" fillId="15" borderId="44" xfId="0" applyFont="1" applyFill="1" applyBorder="1" applyAlignment="1">
      <alignment horizontal="center" vertical="center" wrapText="1"/>
    </xf>
    <xf numFmtId="0" fontId="41" fillId="15" borderId="45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9" fillId="5" borderId="58" xfId="0" applyFont="1" applyFill="1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/>
    </xf>
    <xf numFmtId="0" fontId="12" fillId="4" borderId="6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4" borderId="38" xfId="0" applyNumberFormat="1" applyFont="1" applyFill="1" applyBorder="1" applyAlignment="1">
      <alignment horizontal="center" vertical="center"/>
    </xf>
    <xf numFmtId="0" fontId="7" fillId="4" borderId="44" xfId="0" applyNumberFormat="1" applyFont="1" applyFill="1" applyBorder="1" applyAlignment="1">
      <alignment horizontal="center" vertical="center"/>
    </xf>
    <xf numFmtId="0" fontId="7" fillId="4" borderId="45" xfId="0" applyNumberFormat="1" applyFont="1" applyFill="1" applyBorder="1" applyAlignment="1">
      <alignment horizontal="center" vertical="center"/>
    </xf>
    <xf numFmtId="0" fontId="27" fillId="13" borderId="0" xfId="0" applyFont="1" applyFill="1" applyAlignment="1" applyProtection="1">
      <alignment horizontal="left"/>
      <protection/>
    </xf>
    <xf numFmtId="0" fontId="24" fillId="0" borderId="0" xfId="0" applyFont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left" vertical="center" wrapText="1"/>
      <protection/>
    </xf>
    <xf numFmtId="0" fontId="9" fillId="4" borderId="41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6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24" fillId="4" borderId="38" xfId="0" applyFont="1" applyFill="1" applyBorder="1" applyAlignment="1" applyProtection="1">
      <alignment horizontal="center"/>
      <protection/>
    </xf>
    <xf numFmtId="0" fontId="24" fillId="4" borderId="44" xfId="0" applyFont="1" applyFill="1" applyBorder="1" applyAlignment="1" applyProtection="1">
      <alignment horizontal="center"/>
      <protection/>
    </xf>
    <xf numFmtId="0" fontId="24" fillId="4" borderId="45" xfId="0" applyFont="1" applyFill="1" applyBorder="1" applyAlignment="1" applyProtection="1">
      <alignment horizontal="center"/>
      <protection/>
    </xf>
    <xf numFmtId="0" fontId="31" fillId="14" borderId="0" xfId="0" applyFont="1" applyFill="1" applyBorder="1" applyAlignment="1" applyProtection="1">
      <alignment horizontal="right" vertical="center" wrapText="1"/>
      <protection/>
    </xf>
    <xf numFmtId="0" fontId="31" fillId="14" borderId="0" xfId="0" applyFont="1" applyFill="1" applyBorder="1" applyAlignment="1" applyProtection="1">
      <alignment horizontal="left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3" fillId="4" borderId="62" xfId="0" applyFont="1" applyFill="1" applyBorder="1" applyAlignment="1" applyProtection="1">
      <alignment horizontal="center" vertical="center" wrapText="1"/>
      <protection/>
    </xf>
    <xf numFmtId="0" fontId="3" fillId="4" borderId="56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9" fillId="4" borderId="63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55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53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23" fillId="4" borderId="64" xfId="0" applyNumberFormat="1" applyFont="1" applyFill="1" applyBorder="1" applyAlignment="1" applyProtection="1">
      <alignment horizontal="center"/>
      <protection/>
    </xf>
    <xf numFmtId="0" fontId="22" fillId="4" borderId="65" xfId="0" applyNumberFormat="1" applyFont="1" applyFill="1" applyBorder="1" applyAlignment="1" applyProtection="1">
      <alignment horizontal="center"/>
      <protection/>
    </xf>
    <xf numFmtId="0" fontId="22" fillId="4" borderId="27" xfId="0" applyNumberFormat="1" applyFont="1" applyFill="1" applyBorder="1" applyAlignment="1" applyProtection="1">
      <alignment horizontal="center"/>
      <protection/>
    </xf>
    <xf numFmtId="0" fontId="9" fillId="4" borderId="46" xfId="0" applyFont="1" applyFill="1" applyBorder="1" applyAlignment="1" applyProtection="1">
      <alignment horizontal="center" vertical="center" wrapText="1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64" xfId="0" applyFont="1" applyFill="1" applyBorder="1" applyAlignment="1" applyProtection="1">
      <alignment horizontal="center" vertical="center" wrapText="1"/>
      <protection/>
    </xf>
    <xf numFmtId="0" fontId="9" fillId="4" borderId="65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8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Z115"/>
  <sheetViews>
    <sheetView zoomScale="80" zoomScaleNormal="80" workbookViewId="0" topLeftCell="A1">
      <selection activeCell="E20" sqref="E20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17.140625" style="13" customWidth="1"/>
    <col min="5" max="5" width="21.57421875" style="13" customWidth="1"/>
    <col min="6" max="6" width="34.8515625" style="13" customWidth="1"/>
    <col min="7" max="7" width="23.8515625" style="13" customWidth="1"/>
    <col min="8" max="8" width="37.421875" style="13" customWidth="1"/>
    <col min="9" max="10" width="50.421875" style="13" customWidth="1"/>
    <col min="11" max="11" width="27.00390625" style="13" customWidth="1"/>
    <col min="12" max="12" width="31.00390625" style="13" customWidth="1"/>
    <col min="13" max="13" width="18.57421875" style="13" customWidth="1"/>
    <col min="14" max="16" width="18.28125" style="13" customWidth="1"/>
    <col min="17" max="17" width="27.140625" style="13" customWidth="1"/>
    <col min="18" max="18" width="24.28125" style="13" customWidth="1"/>
    <col min="19" max="19" width="22.140625" style="13" customWidth="1"/>
    <col min="20" max="21" width="21.8515625" style="13" customWidth="1"/>
    <col min="22" max="22" width="59.421875" style="13" customWidth="1"/>
    <col min="23" max="23" width="41.140625" style="13" customWidth="1"/>
    <col min="24" max="24" width="66.140625" style="13" customWidth="1"/>
    <col min="25" max="25" width="42.28125" style="13" customWidth="1"/>
    <col min="26" max="26" width="38.7109375" style="13" customWidth="1"/>
    <col min="27" max="16384" width="9.140625" style="13" customWidth="1"/>
  </cols>
  <sheetData>
    <row r="2" ht="15.75">
      <c r="B2" s="143" t="s">
        <v>63</v>
      </c>
    </row>
    <row r="3" ht="19.5" customHeight="1">
      <c r="B3" s="143" t="s">
        <v>62</v>
      </c>
    </row>
    <row r="4" ht="19.5" customHeight="1" thickBot="1">
      <c r="B4" s="101"/>
    </row>
    <row r="5" spans="2:4" ht="27.75" customHeight="1" thickBot="1">
      <c r="B5" s="103"/>
      <c r="C5" s="102" t="s">
        <v>57</v>
      </c>
      <c r="D5" s="102"/>
    </row>
    <row r="6" ht="15" thickBot="1"/>
    <row r="7" spans="5:8" ht="16.5" thickBot="1">
      <c r="E7" s="107"/>
      <c r="F7" s="87" t="s">
        <v>18</v>
      </c>
      <c r="G7" s="14"/>
      <c r="H7" s="14"/>
    </row>
    <row r="8" spans="5:8" ht="18.6" thickBot="1">
      <c r="E8" s="100"/>
      <c r="F8" s="169"/>
      <c r="G8" s="14"/>
      <c r="H8" s="14"/>
    </row>
    <row r="9" spans="2:26" ht="19.5" thickBot="1">
      <c r="B9" s="212" t="s">
        <v>51</v>
      </c>
      <c r="C9" s="213"/>
      <c r="D9" s="213"/>
      <c r="E9" s="213"/>
      <c r="F9" s="213"/>
      <c r="G9" s="213"/>
      <c r="H9" s="213"/>
      <c r="I9" s="213"/>
      <c r="J9" s="214"/>
      <c r="K9" s="199" t="s">
        <v>50</v>
      </c>
      <c r="L9" s="200"/>
      <c r="M9" s="200"/>
      <c r="N9" s="200"/>
      <c r="O9" s="200"/>
      <c r="P9" s="200"/>
      <c r="Q9" s="200"/>
      <c r="R9" s="200"/>
      <c r="S9" s="200"/>
      <c r="T9" s="201"/>
      <c r="U9" s="202" t="s">
        <v>52</v>
      </c>
      <c r="V9" s="203"/>
      <c r="W9" s="196" t="s">
        <v>53</v>
      </c>
      <c r="X9" s="197"/>
      <c r="Y9" s="197"/>
      <c r="Z9" s="198"/>
    </row>
    <row r="10" spans="2:26" s="17" customFormat="1" ht="18" customHeight="1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83">
        <v>10</v>
      </c>
      <c r="L10" s="40">
        <v>11</v>
      </c>
      <c r="M10" s="84">
        <v>12</v>
      </c>
      <c r="N10" s="40">
        <v>13</v>
      </c>
      <c r="O10" s="40">
        <v>14</v>
      </c>
      <c r="P10" s="84">
        <v>15</v>
      </c>
      <c r="Q10" s="83">
        <v>16</v>
      </c>
      <c r="R10" s="40">
        <v>17</v>
      </c>
      <c r="S10" s="40">
        <v>18</v>
      </c>
      <c r="T10" s="67">
        <v>19</v>
      </c>
      <c r="U10" s="89">
        <v>20</v>
      </c>
      <c r="V10" s="89">
        <v>21</v>
      </c>
      <c r="W10" s="71">
        <v>22</v>
      </c>
      <c r="X10" s="16">
        <v>23</v>
      </c>
      <c r="Y10" s="16">
        <v>24</v>
      </c>
      <c r="Z10" s="41">
        <v>25</v>
      </c>
    </row>
    <row r="11" spans="2:26" ht="60.75" customHeight="1">
      <c r="B11" s="215" t="s">
        <v>60</v>
      </c>
      <c r="C11" s="207" t="s">
        <v>2</v>
      </c>
      <c r="D11" s="207" t="s">
        <v>56</v>
      </c>
      <c r="E11" s="207" t="s">
        <v>74</v>
      </c>
      <c r="F11" s="207" t="s">
        <v>79</v>
      </c>
      <c r="G11" s="204" t="s">
        <v>75</v>
      </c>
      <c r="H11" s="207" t="s">
        <v>93</v>
      </c>
      <c r="I11" s="210" t="s">
        <v>76</v>
      </c>
      <c r="J11" s="211"/>
      <c r="K11" s="221" t="s">
        <v>91</v>
      </c>
      <c r="L11" s="222"/>
      <c r="M11" s="223"/>
      <c r="N11" s="75" t="s">
        <v>10</v>
      </c>
      <c r="O11" s="75" t="s">
        <v>11</v>
      </c>
      <c r="P11" s="165" t="s">
        <v>90</v>
      </c>
      <c r="Q11" s="235" t="s">
        <v>25</v>
      </c>
      <c r="R11" s="234" t="s">
        <v>97</v>
      </c>
      <c r="S11" s="234" t="s">
        <v>27</v>
      </c>
      <c r="T11" s="233" t="s">
        <v>26</v>
      </c>
      <c r="U11" s="90" t="s">
        <v>49</v>
      </c>
      <c r="V11" s="232" t="s">
        <v>20</v>
      </c>
      <c r="W11" s="226" t="s">
        <v>54</v>
      </c>
      <c r="X11" s="227"/>
      <c r="Y11" s="227"/>
      <c r="Z11" s="228"/>
    </row>
    <row r="12" spans="2:26" s="18" customFormat="1" ht="62.25" customHeight="1">
      <c r="B12" s="216"/>
      <c r="C12" s="208"/>
      <c r="D12" s="208"/>
      <c r="E12" s="208"/>
      <c r="F12" s="208"/>
      <c r="G12" s="204"/>
      <c r="H12" s="208"/>
      <c r="I12" s="207" t="s">
        <v>77</v>
      </c>
      <c r="J12" s="207" t="s">
        <v>78</v>
      </c>
      <c r="K12" s="205" t="s">
        <v>92</v>
      </c>
      <c r="L12" s="238" t="s">
        <v>98</v>
      </c>
      <c r="M12" s="224" t="s">
        <v>99</v>
      </c>
      <c r="N12" s="85" t="s">
        <v>13</v>
      </c>
      <c r="O12" s="85" t="s">
        <v>14</v>
      </c>
      <c r="P12" s="85" t="s">
        <v>89</v>
      </c>
      <c r="Q12" s="235"/>
      <c r="R12" s="234"/>
      <c r="S12" s="234"/>
      <c r="T12" s="233"/>
      <c r="U12" s="92">
        <f>SUM($U$16:$U$115)</f>
        <v>-3648597.052</v>
      </c>
      <c r="V12" s="232"/>
      <c r="W12" s="211" t="s">
        <v>42</v>
      </c>
      <c r="X12" s="207" t="s">
        <v>44</v>
      </c>
      <c r="Y12" s="207" t="s">
        <v>43</v>
      </c>
      <c r="Z12" s="230" t="s">
        <v>45</v>
      </c>
    </row>
    <row r="13" spans="2:26" s="18" customFormat="1" ht="45" customHeight="1">
      <c r="B13" s="217"/>
      <c r="C13" s="209"/>
      <c r="D13" s="209"/>
      <c r="E13" s="209"/>
      <c r="F13" s="209"/>
      <c r="G13" s="204"/>
      <c r="H13" s="209"/>
      <c r="I13" s="209"/>
      <c r="J13" s="209"/>
      <c r="K13" s="206"/>
      <c r="L13" s="234"/>
      <c r="M13" s="225"/>
      <c r="N13" s="236" t="s">
        <v>94</v>
      </c>
      <c r="O13" s="236"/>
      <c r="P13" s="237"/>
      <c r="Q13" s="86" t="s">
        <v>16</v>
      </c>
      <c r="R13" s="19" t="s">
        <v>15</v>
      </c>
      <c r="S13" s="19" t="s">
        <v>15</v>
      </c>
      <c r="T13" s="68" t="s">
        <v>15</v>
      </c>
      <c r="U13" s="91" t="s">
        <v>15</v>
      </c>
      <c r="V13" s="232"/>
      <c r="W13" s="229"/>
      <c r="X13" s="208"/>
      <c r="Y13" s="208"/>
      <c r="Z13" s="231"/>
    </row>
    <row r="14" spans="2:26" s="17" customFormat="1" ht="15.75" customHeight="1">
      <c r="B14" s="20"/>
      <c r="C14" s="21"/>
      <c r="D14" s="21"/>
      <c r="E14" s="21"/>
      <c r="F14" s="21"/>
      <c r="G14" s="21"/>
      <c r="H14" s="21" t="s">
        <v>23</v>
      </c>
      <c r="I14" s="21" t="s">
        <v>21</v>
      </c>
      <c r="J14" s="21" t="s">
        <v>21</v>
      </c>
      <c r="K14" s="80"/>
      <c r="L14" s="81" t="s">
        <v>48</v>
      </c>
      <c r="M14" s="82" t="s">
        <v>48</v>
      </c>
      <c r="N14" s="81" t="s">
        <v>12</v>
      </c>
      <c r="O14" s="81" t="s">
        <v>12</v>
      </c>
      <c r="P14" s="82" t="s">
        <v>12</v>
      </c>
      <c r="Q14" s="78" t="s">
        <v>19</v>
      </c>
      <c r="R14" s="22" t="s">
        <v>0</v>
      </c>
      <c r="S14" s="22" t="s">
        <v>0</v>
      </c>
      <c r="T14" s="69" t="s">
        <v>0</v>
      </c>
      <c r="U14" s="77" t="s">
        <v>1</v>
      </c>
      <c r="V14" s="232"/>
      <c r="W14" s="72"/>
      <c r="X14" s="73"/>
      <c r="Y14" s="73"/>
      <c r="Z14" s="74"/>
    </row>
    <row r="15" spans="2:26" s="17" customFormat="1" ht="15.75" customHeight="1">
      <c r="B15" s="218" t="s">
        <v>64</v>
      </c>
      <c r="C15" s="219"/>
      <c r="D15" s="219"/>
      <c r="E15" s="220"/>
      <c r="F15" s="166"/>
      <c r="G15" s="108"/>
      <c r="H15" s="108"/>
      <c r="I15" s="108"/>
      <c r="J15" s="108"/>
      <c r="K15" s="130"/>
      <c r="L15" s="130">
        <f>SUM(L16:L115)</f>
        <v>200000</v>
      </c>
      <c r="M15" s="130">
        <f aca="true" t="shared" si="0" ref="M15:U15">SUM(M16:M115)</f>
        <v>3669500</v>
      </c>
      <c r="N15" s="133">
        <f t="shared" si="0"/>
        <v>1878.1372549019607</v>
      </c>
      <c r="O15" s="133">
        <f t="shared" si="0"/>
        <v>0</v>
      </c>
      <c r="P15" s="133">
        <f t="shared" si="0"/>
        <v>0</v>
      </c>
      <c r="Q15" s="134">
        <f t="shared" si="0"/>
        <v>0</v>
      </c>
      <c r="R15" s="134">
        <f t="shared" si="0"/>
        <v>3669500</v>
      </c>
      <c r="S15" s="134">
        <f t="shared" si="0"/>
        <v>577468.6000000001</v>
      </c>
      <c r="T15" s="134">
        <f t="shared" si="0"/>
        <v>-3092031.4000000004</v>
      </c>
      <c r="U15" s="144">
        <f t="shared" si="0"/>
        <v>-3648597.052</v>
      </c>
      <c r="V15" s="90"/>
      <c r="W15" s="72"/>
      <c r="X15" s="73"/>
      <c r="Y15" s="73"/>
      <c r="Z15" s="74"/>
    </row>
    <row r="16" spans="2:26" ht="15" customHeight="1">
      <c r="B16" s="76">
        <v>1</v>
      </c>
      <c r="C16" s="93"/>
      <c r="D16" s="94"/>
      <c r="E16" s="195"/>
      <c r="F16" s="93"/>
      <c r="G16" s="93"/>
      <c r="H16" s="171"/>
      <c r="I16" s="93"/>
      <c r="J16" s="93"/>
      <c r="K16" s="136"/>
      <c r="L16" s="179"/>
      <c r="M16" s="79">
        <f>затраты!$E7</f>
        <v>0</v>
      </c>
      <c r="N16" s="131"/>
      <c r="O16" s="131"/>
      <c r="P16" s="132"/>
      <c r="Q16" s="97"/>
      <c r="R16" s="2">
        <f>затраты!E7</f>
        <v>0</v>
      </c>
      <c r="S16" s="2">
        <f>доходы!$E7</f>
        <v>0</v>
      </c>
      <c r="T16" s="70">
        <f>S16-R16+Q16</f>
        <v>0</v>
      </c>
      <c r="U16" s="88">
        <f>('общие характеристики'!S16-R16)*1.18</f>
        <v>0</v>
      </c>
      <c r="V16" s="88" t="str">
        <f>IF($U16&lt;0,"расходы на демонтаж превышают прогнозную выручку",IF($U16=0,"-","рекомендуемая начальная цена"))</f>
        <v>-</v>
      </c>
      <c r="W16" s="98"/>
      <c r="X16" s="94"/>
      <c r="Y16" s="94"/>
      <c r="Z16" s="99"/>
    </row>
    <row r="17" spans="2:26" ht="25.5">
      <c r="B17" s="76">
        <v>2</v>
      </c>
      <c r="C17" s="93" t="s">
        <v>4</v>
      </c>
      <c r="D17" s="94" t="s">
        <v>123</v>
      </c>
      <c r="E17" s="95" t="s">
        <v>118</v>
      </c>
      <c r="F17" s="95" t="s">
        <v>83</v>
      </c>
      <c r="G17" s="93" t="s">
        <v>130</v>
      </c>
      <c r="H17" s="171">
        <v>14.3</v>
      </c>
      <c r="I17" s="93" t="s">
        <v>125</v>
      </c>
      <c r="J17" s="93" t="s">
        <v>126</v>
      </c>
      <c r="K17" s="136" t="s">
        <v>66</v>
      </c>
      <c r="L17" s="179">
        <v>50000</v>
      </c>
      <c r="M17" s="79">
        <f>затраты!$E8</f>
        <v>715000</v>
      </c>
      <c r="N17" s="131">
        <f>576/1.02</f>
        <v>564.7058823529412</v>
      </c>
      <c r="O17" s="131"/>
      <c r="P17" s="132"/>
      <c r="Q17" s="97"/>
      <c r="R17" s="2">
        <f>затраты!E8</f>
        <v>715000</v>
      </c>
      <c r="S17" s="2">
        <f>доходы!$E8</f>
        <v>173629.44</v>
      </c>
      <c r="T17" s="70">
        <f aca="true" t="shared" si="1" ref="T17:T80">S17-R17+Q17</f>
        <v>-541370.56</v>
      </c>
      <c r="U17" s="88">
        <f>('общие характеристики'!S17-R17)*1.18</f>
        <v>-638817.2608</v>
      </c>
      <c r="V17" s="88" t="str">
        <f>IF($U17&lt;0,"расходы на демонтаж превышают прогнозную выручку",IF($U17=0,"-","рекомендуемая начальная цена"))</f>
        <v>расходы на демонтаж превышают прогнозную выручку</v>
      </c>
      <c r="W17" s="98" t="s">
        <v>134</v>
      </c>
      <c r="X17" s="94" t="s">
        <v>135</v>
      </c>
      <c r="Y17" s="94" t="s">
        <v>136</v>
      </c>
      <c r="Z17" s="99" t="s">
        <v>133</v>
      </c>
    </row>
    <row r="18" spans="2:26" ht="25.5">
      <c r="B18" s="76">
        <v>3</v>
      </c>
      <c r="C18" s="93" t="s">
        <v>4</v>
      </c>
      <c r="D18" s="94" t="s">
        <v>123</v>
      </c>
      <c r="E18" s="93" t="s">
        <v>117</v>
      </c>
      <c r="F18" s="93" t="s">
        <v>83</v>
      </c>
      <c r="G18" s="93" t="s">
        <v>124</v>
      </c>
      <c r="H18" s="171">
        <v>4.9</v>
      </c>
      <c r="I18" s="93" t="s">
        <v>125</v>
      </c>
      <c r="J18" s="93" t="s">
        <v>127</v>
      </c>
      <c r="K18" s="136" t="s">
        <v>66</v>
      </c>
      <c r="L18" s="179">
        <v>50000</v>
      </c>
      <c r="M18" s="79">
        <f>затраты!$E9</f>
        <v>245000</v>
      </c>
      <c r="N18" s="131">
        <f>111.1/1.02</f>
        <v>108.92156862745097</v>
      </c>
      <c r="O18" s="131"/>
      <c r="P18" s="132"/>
      <c r="Q18" s="97"/>
      <c r="R18" s="2">
        <f>затраты!E9</f>
        <v>245000</v>
      </c>
      <c r="S18" s="2">
        <f>доходы!$E9</f>
        <v>33489.98</v>
      </c>
      <c r="T18" s="70">
        <f t="shared" si="1"/>
        <v>-211510.02</v>
      </c>
      <c r="U18" s="88">
        <f>('общие характеристики'!S18-R18)*1.18</f>
        <v>-249581.82359999997</v>
      </c>
      <c r="V18" s="88" t="str">
        <f aca="true" t="shared" si="2" ref="V18:V81">IF($U18&lt;0,"расходы на демонтаж превышают прогнозную выручку",IF($U18=0,"-","рекомендуемая начальная цена"))</f>
        <v>расходы на демонтаж превышают прогнозную выручку</v>
      </c>
      <c r="W18" s="98" t="s">
        <v>134</v>
      </c>
      <c r="X18" s="94" t="s">
        <v>135</v>
      </c>
      <c r="Y18" s="94" t="s">
        <v>136</v>
      </c>
      <c r="Z18" s="99" t="s">
        <v>133</v>
      </c>
    </row>
    <row r="19" spans="2:26" ht="25.5">
      <c r="B19" s="76">
        <v>4</v>
      </c>
      <c r="C19" s="93" t="s">
        <v>4</v>
      </c>
      <c r="D19" s="94" t="s">
        <v>122</v>
      </c>
      <c r="E19" s="93" t="s">
        <v>119</v>
      </c>
      <c r="F19" s="93" t="s">
        <v>83</v>
      </c>
      <c r="G19" s="93" t="s">
        <v>124</v>
      </c>
      <c r="H19" s="171">
        <v>35.44</v>
      </c>
      <c r="I19" s="93" t="s">
        <v>125</v>
      </c>
      <c r="J19" s="93" t="s">
        <v>128</v>
      </c>
      <c r="K19" s="136" t="s">
        <v>66</v>
      </c>
      <c r="L19" s="179">
        <v>50000</v>
      </c>
      <c r="M19" s="79">
        <f>затраты!$E10</f>
        <v>1772000</v>
      </c>
      <c r="N19" s="131">
        <f>803.3/1.02</f>
        <v>787.5490196078431</v>
      </c>
      <c r="O19" s="131"/>
      <c r="P19" s="132"/>
      <c r="Q19" s="97"/>
      <c r="R19" s="2">
        <f>затраты!E10</f>
        <v>1772000</v>
      </c>
      <c r="S19" s="2">
        <f>доходы!$E10</f>
        <v>242146.75</v>
      </c>
      <c r="T19" s="70">
        <f t="shared" si="1"/>
        <v>-1529853.25</v>
      </c>
      <c r="U19" s="88">
        <f>('общие характеристики'!S19-R19)*1.18</f>
        <v>-1805226.835</v>
      </c>
      <c r="V19" s="88" t="str">
        <f t="shared" si="2"/>
        <v>расходы на демонтаж превышают прогнозную выручку</v>
      </c>
      <c r="W19" s="98" t="s">
        <v>134</v>
      </c>
      <c r="X19" s="94" t="s">
        <v>135</v>
      </c>
      <c r="Y19" s="94" t="s">
        <v>136</v>
      </c>
      <c r="Z19" s="99" t="s">
        <v>133</v>
      </c>
    </row>
    <row r="20" spans="2:26" ht="25.5">
      <c r="B20" s="76">
        <v>5</v>
      </c>
      <c r="C20" s="93" t="s">
        <v>4</v>
      </c>
      <c r="D20" s="94" t="s">
        <v>121</v>
      </c>
      <c r="E20" s="93" t="s">
        <v>120</v>
      </c>
      <c r="F20" s="93" t="s">
        <v>83</v>
      </c>
      <c r="G20" s="93" t="s">
        <v>124</v>
      </c>
      <c r="H20" s="171">
        <v>18.75</v>
      </c>
      <c r="I20" s="93" t="s">
        <v>125</v>
      </c>
      <c r="J20" s="93" t="s">
        <v>129</v>
      </c>
      <c r="K20" s="136" t="s">
        <v>66</v>
      </c>
      <c r="L20" s="179">
        <v>50000</v>
      </c>
      <c r="M20" s="79">
        <f>затраты!$E11</f>
        <v>937500</v>
      </c>
      <c r="N20" s="131">
        <f>425.3/1.02</f>
        <v>416.96078431372547</v>
      </c>
      <c r="O20" s="131"/>
      <c r="P20" s="132"/>
      <c r="Q20" s="97"/>
      <c r="R20" s="2">
        <f>затраты!E11</f>
        <v>937500</v>
      </c>
      <c r="S20" s="2">
        <f>доходы!$E11</f>
        <v>128202.43</v>
      </c>
      <c r="T20" s="70">
        <f t="shared" si="1"/>
        <v>-809297.5700000001</v>
      </c>
      <c r="U20" s="88">
        <f>('общие характеристики'!S20-R20)*1.18</f>
        <v>-954971.1326</v>
      </c>
      <c r="V20" s="88" t="str">
        <f t="shared" si="2"/>
        <v>расходы на демонтаж превышают прогнозную выручку</v>
      </c>
      <c r="W20" s="98" t="s">
        <v>134</v>
      </c>
      <c r="X20" s="94" t="s">
        <v>135</v>
      </c>
      <c r="Y20" s="94" t="s">
        <v>136</v>
      </c>
      <c r="Z20" s="99" t="s">
        <v>133</v>
      </c>
    </row>
    <row r="21" spans="2:26" ht="15">
      <c r="B21" s="76">
        <v>6</v>
      </c>
      <c r="C21" s="93"/>
      <c r="D21" s="94"/>
      <c r="E21" s="93"/>
      <c r="F21" s="93"/>
      <c r="G21" s="93"/>
      <c r="H21" s="171"/>
      <c r="I21" s="93"/>
      <c r="J21" s="93"/>
      <c r="K21" s="136"/>
      <c r="L21" s="179"/>
      <c r="M21" s="79">
        <f>затраты!$E12</f>
        <v>0</v>
      </c>
      <c r="N21" s="131"/>
      <c r="O21" s="131"/>
      <c r="P21" s="132"/>
      <c r="Q21" s="97"/>
      <c r="R21" s="2">
        <f>затраты!E12</f>
        <v>0</v>
      </c>
      <c r="S21" s="2">
        <f>доходы!$E12</f>
        <v>0</v>
      </c>
      <c r="T21" s="70">
        <f t="shared" si="1"/>
        <v>0</v>
      </c>
      <c r="U21" s="88">
        <f>('общие характеристики'!S21-R21)*1.18</f>
        <v>0</v>
      </c>
      <c r="V21" s="88" t="str">
        <f t="shared" si="2"/>
        <v>-</v>
      </c>
      <c r="W21" s="98"/>
      <c r="X21" s="94"/>
      <c r="Y21" s="94"/>
      <c r="Z21" s="99"/>
    </row>
    <row r="22" spans="2:26" ht="15">
      <c r="B22" s="76">
        <v>7</v>
      </c>
      <c r="C22" s="93"/>
      <c r="D22" s="94"/>
      <c r="E22" s="93"/>
      <c r="F22" s="93"/>
      <c r="G22" s="93"/>
      <c r="H22" s="171"/>
      <c r="I22" s="93"/>
      <c r="J22" s="93"/>
      <c r="K22" s="136"/>
      <c r="L22" s="179"/>
      <c r="M22" s="79">
        <f>затраты!$E13</f>
        <v>0</v>
      </c>
      <c r="N22" s="131"/>
      <c r="O22" s="131"/>
      <c r="P22" s="132"/>
      <c r="Q22" s="97"/>
      <c r="R22" s="2">
        <f>затраты!E13</f>
        <v>0</v>
      </c>
      <c r="S22" s="2">
        <f>доходы!$E13</f>
        <v>0</v>
      </c>
      <c r="T22" s="70">
        <f t="shared" si="1"/>
        <v>0</v>
      </c>
      <c r="U22" s="88">
        <f>('общие характеристики'!S22-R22)*1.18</f>
        <v>0</v>
      </c>
      <c r="V22" s="88" t="str">
        <f t="shared" si="2"/>
        <v>-</v>
      </c>
      <c r="W22" s="98"/>
      <c r="X22" s="94"/>
      <c r="Y22" s="94"/>
      <c r="Z22" s="99"/>
    </row>
    <row r="23" spans="2:26" ht="15">
      <c r="B23" s="76">
        <v>8</v>
      </c>
      <c r="C23" s="93"/>
      <c r="D23" s="94"/>
      <c r="E23" s="93"/>
      <c r="F23" s="93"/>
      <c r="G23" s="93"/>
      <c r="H23" s="171"/>
      <c r="I23" s="93"/>
      <c r="J23" s="93"/>
      <c r="K23" s="136"/>
      <c r="L23" s="179"/>
      <c r="M23" s="79">
        <f>затраты!$E14</f>
        <v>0</v>
      </c>
      <c r="N23" s="131"/>
      <c r="O23" s="131"/>
      <c r="P23" s="132"/>
      <c r="Q23" s="97"/>
      <c r="R23" s="2">
        <f>затраты!E14</f>
        <v>0</v>
      </c>
      <c r="S23" s="2">
        <f>доходы!$E14</f>
        <v>0</v>
      </c>
      <c r="T23" s="70">
        <f t="shared" si="1"/>
        <v>0</v>
      </c>
      <c r="U23" s="88">
        <f>('общие характеристики'!S23-R23)*1.18</f>
        <v>0</v>
      </c>
      <c r="V23" s="88" t="str">
        <f t="shared" si="2"/>
        <v>-</v>
      </c>
      <c r="W23" s="98"/>
      <c r="X23" s="94"/>
      <c r="Y23" s="94"/>
      <c r="Z23" s="99"/>
    </row>
    <row r="24" spans="2:26" ht="15">
      <c r="B24" s="76">
        <v>9</v>
      </c>
      <c r="C24" s="93"/>
      <c r="D24" s="96"/>
      <c r="E24" s="93"/>
      <c r="F24" s="170"/>
      <c r="G24" s="120"/>
      <c r="H24" s="172"/>
      <c r="I24" s="93"/>
      <c r="J24" s="93"/>
      <c r="K24" s="136"/>
      <c r="L24" s="179"/>
      <c r="M24" s="79">
        <f>затраты!$E15</f>
        <v>0</v>
      </c>
      <c r="N24" s="131"/>
      <c r="O24" s="131"/>
      <c r="P24" s="132"/>
      <c r="Q24" s="97"/>
      <c r="R24" s="2">
        <f>затраты!E15</f>
        <v>0</v>
      </c>
      <c r="S24" s="2">
        <f>доходы!$E15</f>
        <v>0</v>
      </c>
      <c r="T24" s="70">
        <f t="shared" si="1"/>
        <v>0</v>
      </c>
      <c r="U24" s="88">
        <f>('общие характеристики'!S24-R24)*1.18</f>
        <v>0</v>
      </c>
      <c r="V24" s="88" t="str">
        <f t="shared" si="2"/>
        <v>-</v>
      </c>
      <c r="W24" s="98"/>
      <c r="X24" s="94"/>
      <c r="Y24" s="94"/>
      <c r="Z24" s="99"/>
    </row>
    <row r="25" spans="2:26" ht="15">
      <c r="B25" s="76">
        <v>10</v>
      </c>
      <c r="C25" s="93"/>
      <c r="D25" s="94"/>
      <c r="E25" s="93"/>
      <c r="F25" s="93"/>
      <c r="G25" s="93"/>
      <c r="H25" s="171"/>
      <c r="I25" s="93"/>
      <c r="J25" s="93"/>
      <c r="K25" s="136"/>
      <c r="L25" s="179"/>
      <c r="M25" s="79">
        <f>затраты!$E16</f>
        <v>0</v>
      </c>
      <c r="N25" s="131"/>
      <c r="O25" s="131"/>
      <c r="P25" s="132"/>
      <c r="Q25" s="97"/>
      <c r="R25" s="2">
        <f>затраты!E16</f>
        <v>0</v>
      </c>
      <c r="S25" s="2">
        <f>доходы!$E16</f>
        <v>0</v>
      </c>
      <c r="T25" s="70">
        <f t="shared" si="1"/>
        <v>0</v>
      </c>
      <c r="U25" s="88">
        <f>('общие характеристики'!S25-R25)*1.18</f>
        <v>0</v>
      </c>
      <c r="V25" s="88" t="str">
        <f t="shared" si="2"/>
        <v>-</v>
      </c>
      <c r="W25" s="98"/>
      <c r="X25" s="94"/>
      <c r="Y25" s="94"/>
      <c r="Z25" s="99"/>
    </row>
    <row r="26" spans="2:26" ht="15">
      <c r="B26" s="76">
        <v>11</v>
      </c>
      <c r="C26" s="93"/>
      <c r="D26" s="94"/>
      <c r="E26" s="93"/>
      <c r="F26" s="93"/>
      <c r="G26" s="93"/>
      <c r="H26" s="171"/>
      <c r="I26" s="93"/>
      <c r="J26" s="93"/>
      <c r="K26" s="136"/>
      <c r="L26" s="179"/>
      <c r="M26" s="79">
        <f>затраты!$E17</f>
        <v>0</v>
      </c>
      <c r="N26" s="131"/>
      <c r="O26" s="131"/>
      <c r="P26" s="132"/>
      <c r="Q26" s="97"/>
      <c r="R26" s="2">
        <f>затраты!E17</f>
        <v>0</v>
      </c>
      <c r="S26" s="2">
        <f>доходы!$E17</f>
        <v>0</v>
      </c>
      <c r="T26" s="70">
        <f t="shared" si="1"/>
        <v>0</v>
      </c>
      <c r="U26" s="88">
        <f>('общие характеристики'!S26-R26)*1.18</f>
        <v>0</v>
      </c>
      <c r="V26" s="88" t="str">
        <f t="shared" si="2"/>
        <v>-</v>
      </c>
      <c r="W26" s="98"/>
      <c r="X26" s="94"/>
      <c r="Y26" s="94"/>
      <c r="Z26" s="99"/>
    </row>
    <row r="27" spans="2:26" ht="15">
      <c r="B27" s="76">
        <v>12</v>
      </c>
      <c r="C27" s="93"/>
      <c r="D27" s="94"/>
      <c r="E27" s="93"/>
      <c r="F27" s="93"/>
      <c r="G27" s="93"/>
      <c r="H27" s="171"/>
      <c r="I27" s="93"/>
      <c r="J27" s="93"/>
      <c r="K27" s="136"/>
      <c r="L27" s="179"/>
      <c r="M27" s="79">
        <f>затраты!$E18</f>
        <v>0</v>
      </c>
      <c r="N27" s="131"/>
      <c r="O27" s="131"/>
      <c r="P27" s="132"/>
      <c r="Q27" s="97"/>
      <c r="R27" s="2">
        <f>затраты!E18</f>
        <v>0</v>
      </c>
      <c r="S27" s="2">
        <f>доходы!$E18</f>
        <v>0</v>
      </c>
      <c r="T27" s="70">
        <f t="shared" si="1"/>
        <v>0</v>
      </c>
      <c r="U27" s="88">
        <f>('общие характеристики'!S27-R27)*1.18</f>
        <v>0</v>
      </c>
      <c r="V27" s="88" t="str">
        <f t="shared" si="2"/>
        <v>-</v>
      </c>
      <c r="W27" s="98"/>
      <c r="X27" s="94"/>
      <c r="Y27" s="94"/>
      <c r="Z27" s="99"/>
    </row>
    <row r="28" spans="2:26" ht="15">
      <c r="B28" s="76">
        <v>13</v>
      </c>
      <c r="C28" s="93"/>
      <c r="D28" s="94"/>
      <c r="E28" s="93"/>
      <c r="F28" s="93"/>
      <c r="G28" s="93"/>
      <c r="H28" s="171"/>
      <c r="I28" s="93"/>
      <c r="J28" s="93"/>
      <c r="K28" s="136"/>
      <c r="L28" s="179"/>
      <c r="M28" s="79">
        <f>затраты!$E19</f>
        <v>0</v>
      </c>
      <c r="N28" s="131"/>
      <c r="O28" s="131"/>
      <c r="P28" s="132"/>
      <c r="Q28" s="97"/>
      <c r="R28" s="2">
        <f>затраты!E19</f>
        <v>0</v>
      </c>
      <c r="S28" s="2">
        <f>доходы!$E19</f>
        <v>0</v>
      </c>
      <c r="T28" s="70">
        <f t="shared" si="1"/>
        <v>0</v>
      </c>
      <c r="U28" s="88">
        <f>('общие характеристики'!S28-R28)*1.18</f>
        <v>0</v>
      </c>
      <c r="V28" s="88" t="str">
        <f t="shared" si="2"/>
        <v>-</v>
      </c>
      <c r="W28" s="98"/>
      <c r="X28" s="94"/>
      <c r="Y28" s="94"/>
      <c r="Z28" s="99"/>
    </row>
    <row r="29" spans="2:26" ht="15">
      <c r="B29" s="76">
        <v>14</v>
      </c>
      <c r="C29" s="93"/>
      <c r="D29" s="94"/>
      <c r="E29" s="93"/>
      <c r="F29" s="93"/>
      <c r="G29" s="93"/>
      <c r="H29" s="171"/>
      <c r="I29" s="93"/>
      <c r="J29" s="93"/>
      <c r="K29" s="136"/>
      <c r="L29" s="179"/>
      <c r="M29" s="79">
        <f>затраты!$E20</f>
        <v>0</v>
      </c>
      <c r="N29" s="131"/>
      <c r="O29" s="131"/>
      <c r="P29" s="132"/>
      <c r="Q29" s="97"/>
      <c r="R29" s="2">
        <f>затраты!E20</f>
        <v>0</v>
      </c>
      <c r="S29" s="2">
        <f>доходы!$E20</f>
        <v>0</v>
      </c>
      <c r="T29" s="70">
        <f t="shared" si="1"/>
        <v>0</v>
      </c>
      <c r="U29" s="88">
        <f>('общие характеристики'!S29-R29)*1.18</f>
        <v>0</v>
      </c>
      <c r="V29" s="88" t="str">
        <f t="shared" si="2"/>
        <v>-</v>
      </c>
      <c r="W29" s="98"/>
      <c r="X29" s="94"/>
      <c r="Y29" s="94"/>
      <c r="Z29" s="99"/>
    </row>
    <row r="30" spans="2:26" ht="15">
      <c r="B30" s="76">
        <v>15</v>
      </c>
      <c r="C30" s="93"/>
      <c r="D30" s="94"/>
      <c r="E30" s="93"/>
      <c r="F30" s="93"/>
      <c r="G30" s="93"/>
      <c r="H30" s="171"/>
      <c r="I30" s="93"/>
      <c r="J30" s="93"/>
      <c r="K30" s="136"/>
      <c r="L30" s="179"/>
      <c r="M30" s="79">
        <f>затраты!$E21</f>
        <v>0</v>
      </c>
      <c r="N30" s="131"/>
      <c r="O30" s="131"/>
      <c r="P30" s="132"/>
      <c r="Q30" s="97"/>
      <c r="R30" s="2">
        <f>затраты!E21</f>
        <v>0</v>
      </c>
      <c r="S30" s="2">
        <f>доходы!$E21</f>
        <v>0</v>
      </c>
      <c r="T30" s="70">
        <f t="shared" si="1"/>
        <v>0</v>
      </c>
      <c r="U30" s="88">
        <f>('общие характеристики'!S30-R30)*1.18</f>
        <v>0</v>
      </c>
      <c r="V30" s="88" t="str">
        <f t="shared" si="2"/>
        <v>-</v>
      </c>
      <c r="W30" s="98"/>
      <c r="X30" s="94"/>
      <c r="Y30" s="94"/>
      <c r="Z30" s="99"/>
    </row>
    <row r="31" spans="2:26" ht="15">
      <c r="B31" s="76">
        <v>16</v>
      </c>
      <c r="C31" s="93"/>
      <c r="D31" s="94"/>
      <c r="E31" s="93"/>
      <c r="F31" s="93"/>
      <c r="G31" s="93"/>
      <c r="H31" s="171"/>
      <c r="I31" s="93"/>
      <c r="J31" s="93"/>
      <c r="K31" s="136"/>
      <c r="L31" s="179"/>
      <c r="M31" s="79">
        <f>затраты!$E22</f>
        <v>0</v>
      </c>
      <c r="N31" s="131"/>
      <c r="O31" s="131"/>
      <c r="P31" s="132"/>
      <c r="Q31" s="97"/>
      <c r="R31" s="2">
        <f>затраты!E22</f>
        <v>0</v>
      </c>
      <c r="S31" s="2">
        <f>доходы!$E22</f>
        <v>0</v>
      </c>
      <c r="T31" s="70">
        <f t="shared" si="1"/>
        <v>0</v>
      </c>
      <c r="U31" s="88">
        <f>('общие характеристики'!S31-R31)*1.18</f>
        <v>0</v>
      </c>
      <c r="V31" s="88" t="str">
        <f t="shared" si="2"/>
        <v>-</v>
      </c>
      <c r="W31" s="98"/>
      <c r="X31" s="94"/>
      <c r="Y31" s="94"/>
      <c r="Z31" s="99"/>
    </row>
    <row r="32" spans="2:26" ht="15">
      <c r="B32" s="76">
        <v>17</v>
      </c>
      <c r="C32" s="93"/>
      <c r="D32" s="94"/>
      <c r="E32" s="93"/>
      <c r="F32" s="93"/>
      <c r="G32" s="93"/>
      <c r="H32" s="171"/>
      <c r="I32" s="93"/>
      <c r="J32" s="93"/>
      <c r="K32" s="136"/>
      <c r="L32" s="179"/>
      <c r="M32" s="79">
        <f>затраты!$E23</f>
        <v>0</v>
      </c>
      <c r="N32" s="131"/>
      <c r="O32" s="131"/>
      <c r="P32" s="132"/>
      <c r="Q32" s="97"/>
      <c r="R32" s="2">
        <f>затраты!E23</f>
        <v>0</v>
      </c>
      <c r="S32" s="2">
        <f>доходы!$E23</f>
        <v>0</v>
      </c>
      <c r="T32" s="70">
        <f t="shared" si="1"/>
        <v>0</v>
      </c>
      <c r="U32" s="88">
        <f>('общие характеристики'!S32-R32)*1.18</f>
        <v>0</v>
      </c>
      <c r="V32" s="88" t="str">
        <f t="shared" si="2"/>
        <v>-</v>
      </c>
      <c r="W32" s="98"/>
      <c r="X32" s="94"/>
      <c r="Y32" s="94"/>
      <c r="Z32" s="99"/>
    </row>
    <row r="33" spans="2:26" ht="15">
      <c r="B33" s="76">
        <v>18</v>
      </c>
      <c r="C33" s="93"/>
      <c r="D33" s="94"/>
      <c r="E33" s="93"/>
      <c r="F33" s="93"/>
      <c r="G33" s="93"/>
      <c r="H33" s="171"/>
      <c r="I33" s="93"/>
      <c r="J33" s="93"/>
      <c r="K33" s="136"/>
      <c r="L33" s="179"/>
      <c r="M33" s="79">
        <f>затраты!$E24</f>
        <v>0</v>
      </c>
      <c r="N33" s="131"/>
      <c r="O33" s="131"/>
      <c r="P33" s="132"/>
      <c r="Q33" s="97"/>
      <c r="R33" s="2">
        <f>затраты!E24</f>
        <v>0</v>
      </c>
      <c r="S33" s="2">
        <f>доходы!$E24</f>
        <v>0</v>
      </c>
      <c r="T33" s="70">
        <f t="shared" si="1"/>
        <v>0</v>
      </c>
      <c r="U33" s="88">
        <f>('общие характеристики'!S33-R33)*1.18</f>
        <v>0</v>
      </c>
      <c r="V33" s="88" t="str">
        <f t="shared" si="2"/>
        <v>-</v>
      </c>
      <c r="W33" s="98"/>
      <c r="X33" s="94"/>
      <c r="Y33" s="94"/>
      <c r="Z33" s="99"/>
    </row>
    <row r="34" spans="2:26" ht="15">
      <c r="B34" s="76">
        <v>19</v>
      </c>
      <c r="C34" s="93"/>
      <c r="D34" s="94"/>
      <c r="E34" s="93"/>
      <c r="F34" s="93"/>
      <c r="G34" s="93"/>
      <c r="H34" s="171"/>
      <c r="I34" s="93"/>
      <c r="J34" s="93"/>
      <c r="K34" s="136"/>
      <c r="L34" s="179"/>
      <c r="M34" s="79">
        <f>затраты!$E25</f>
        <v>0</v>
      </c>
      <c r="N34" s="131"/>
      <c r="O34" s="131"/>
      <c r="P34" s="132"/>
      <c r="Q34" s="97"/>
      <c r="R34" s="2">
        <f>затраты!E25</f>
        <v>0</v>
      </c>
      <c r="S34" s="2">
        <f>доходы!$E25</f>
        <v>0</v>
      </c>
      <c r="T34" s="70">
        <f t="shared" si="1"/>
        <v>0</v>
      </c>
      <c r="U34" s="88">
        <f>('общие характеристики'!S34-R34)*1.18</f>
        <v>0</v>
      </c>
      <c r="V34" s="88" t="str">
        <f t="shared" si="2"/>
        <v>-</v>
      </c>
      <c r="W34" s="98"/>
      <c r="X34" s="94"/>
      <c r="Y34" s="94"/>
      <c r="Z34" s="99"/>
    </row>
    <row r="35" spans="2:26" ht="15">
      <c r="B35" s="76">
        <v>20</v>
      </c>
      <c r="C35" s="93"/>
      <c r="D35" s="94"/>
      <c r="E35" s="93"/>
      <c r="F35" s="93"/>
      <c r="G35" s="93"/>
      <c r="H35" s="171"/>
      <c r="I35" s="93"/>
      <c r="J35" s="93"/>
      <c r="K35" s="136"/>
      <c r="L35" s="179"/>
      <c r="M35" s="79">
        <f>затраты!$E26</f>
        <v>0</v>
      </c>
      <c r="N35" s="131"/>
      <c r="O35" s="131"/>
      <c r="P35" s="132"/>
      <c r="Q35" s="97"/>
      <c r="R35" s="2">
        <f>затраты!E26</f>
        <v>0</v>
      </c>
      <c r="S35" s="2">
        <f>доходы!$E26</f>
        <v>0</v>
      </c>
      <c r="T35" s="70">
        <f t="shared" si="1"/>
        <v>0</v>
      </c>
      <c r="U35" s="88">
        <f>('общие характеристики'!S35-R35)*1.18</f>
        <v>0</v>
      </c>
      <c r="V35" s="88" t="str">
        <f t="shared" si="2"/>
        <v>-</v>
      </c>
      <c r="W35" s="98"/>
      <c r="X35" s="94"/>
      <c r="Y35" s="94"/>
      <c r="Z35" s="99"/>
    </row>
    <row r="36" spans="2:26" ht="15">
      <c r="B36" s="76">
        <v>21</v>
      </c>
      <c r="C36" s="93"/>
      <c r="D36" s="94"/>
      <c r="E36" s="93"/>
      <c r="F36" s="93"/>
      <c r="G36" s="93"/>
      <c r="H36" s="171"/>
      <c r="I36" s="93"/>
      <c r="J36" s="93"/>
      <c r="K36" s="136"/>
      <c r="L36" s="179"/>
      <c r="M36" s="79">
        <f>затраты!$E27</f>
        <v>0</v>
      </c>
      <c r="N36" s="131"/>
      <c r="O36" s="131"/>
      <c r="P36" s="132"/>
      <c r="Q36" s="97"/>
      <c r="R36" s="2">
        <f>затраты!E27</f>
        <v>0</v>
      </c>
      <c r="S36" s="2">
        <f>доходы!$E27</f>
        <v>0</v>
      </c>
      <c r="T36" s="70">
        <f t="shared" si="1"/>
        <v>0</v>
      </c>
      <c r="U36" s="88">
        <f>('общие характеристики'!S36-R36)*1.18</f>
        <v>0</v>
      </c>
      <c r="V36" s="88" t="str">
        <f t="shared" si="2"/>
        <v>-</v>
      </c>
      <c r="W36" s="98"/>
      <c r="X36" s="94"/>
      <c r="Y36" s="94"/>
      <c r="Z36" s="99"/>
    </row>
    <row r="37" spans="2:26" ht="15">
      <c r="B37" s="76">
        <v>22</v>
      </c>
      <c r="C37" s="93"/>
      <c r="D37" s="94"/>
      <c r="E37" s="93"/>
      <c r="F37" s="93"/>
      <c r="G37" s="93"/>
      <c r="H37" s="171"/>
      <c r="I37" s="93"/>
      <c r="J37" s="93"/>
      <c r="K37" s="136"/>
      <c r="L37" s="179"/>
      <c r="M37" s="79">
        <f>затраты!$E28</f>
        <v>0</v>
      </c>
      <c r="N37" s="131"/>
      <c r="O37" s="131"/>
      <c r="P37" s="132"/>
      <c r="Q37" s="97"/>
      <c r="R37" s="2">
        <f>затраты!E28</f>
        <v>0</v>
      </c>
      <c r="S37" s="2">
        <f>доходы!$E28</f>
        <v>0</v>
      </c>
      <c r="T37" s="70">
        <f t="shared" si="1"/>
        <v>0</v>
      </c>
      <c r="U37" s="88">
        <f>('общие характеристики'!S37-R37)*1.18</f>
        <v>0</v>
      </c>
      <c r="V37" s="88" t="str">
        <f t="shared" si="2"/>
        <v>-</v>
      </c>
      <c r="W37" s="98"/>
      <c r="X37" s="94"/>
      <c r="Y37" s="94"/>
      <c r="Z37" s="99"/>
    </row>
    <row r="38" spans="2:26" ht="15">
      <c r="B38" s="76">
        <v>23</v>
      </c>
      <c r="C38" s="93"/>
      <c r="D38" s="94"/>
      <c r="E38" s="93"/>
      <c r="F38" s="93"/>
      <c r="G38" s="93"/>
      <c r="H38" s="171"/>
      <c r="I38" s="93"/>
      <c r="J38" s="93"/>
      <c r="K38" s="136"/>
      <c r="L38" s="179"/>
      <c r="M38" s="79">
        <f>затраты!$E29</f>
        <v>0</v>
      </c>
      <c r="N38" s="131"/>
      <c r="O38" s="131"/>
      <c r="P38" s="132"/>
      <c r="Q38" s="97"/>
      <c r="R38" s="2">
        <f>затраты!E29</f>
        <v>0</v>
      </c>
      <c r="S38" s="2">
        <f>доходы!$E29</f>
        <v>0</v>
      </c>
      <c r="T38" s="70">
        <f t="shared" si="1"/>
        <v>0</v>
      </c>
      <c r="U38" s="88">
        <f>('общие характеристики'!S38-R38)*1.18</f>
        <v>0</v>
      </c>
      <c r="V38" s="88" t="str">
        <f t="shared" si="2"/>
        <v>-</v>
      </c>
      <c r="W38" s="98"/>
      <c r="X38" s="94"/>
      <c r="Y38" s="94"/>
      <c r="Z38" s="99"/>
    </row>
    <row r="39" spans="2:26" ht="15">
      <c r="B39" s="76">
        <v>24</v>
      </c>
      <c r="C39" s="93"/>
      <c r="D39" s="94"/>
      <c r="E39" s="93"/>
      <c r="F39" s="93"/>
      <c r="G39" s="93"/>
      <c r="H39" s="171"/>
      <c r="I39" s="93"/>
      <c r="J39" s="93"/>
      <c r="K39" s="136"/>
      <c r="L39" s="179"/>
      <c r="M39" s="79">
        <f>затраты!$E30</f>
        <v>0</v>
      </c>
      <c r="N39" s="131"/>
      <c r="O39" s="131"/>
      <c r="P39" s="132"/>
      <c r="Q39" s="97"/>
      <c r="R39" s="2">
        <f>затраты!E30</f>
        <v>0</v>
      </c>
      <c r="S39" s="2">
        <f>доходы!$E30</f>
        <v>0</v>
      </c>
      <c r="T39" s="70">
        <f t="shared" si="1"/>
        <v>0</v>
      </c>
      <c r="U39" s="88">
        <f>('общие характеристики'!S39-R39)*1.18</f>
        <v>0</v>
      </c>
      <c r="V39" s="88" t="str">
        <f t="shared" si="2"/>
        <v>-</v>
      </c>
      <c r="W39" s="98"/>
      <c r="X39" s="94"/>
      <c r="Y39" s="94"/>
      <c r="Z39" s="99"/>
    </row>
    <row r="40" spans="2:26" ht="15">
      <c r="B40" s="76">
        <v>25</v>
      </c>
      <c r="C40" s="93"/>
      <c r="D40" s="94"/>
      <c r="E40" s="93"/>
      <c r="F40" s="93"/>
      <c r="G40" s="93"/>
      <c r="H40" s="171"/>
      <c r="I40" s="93"/>
      <c r="J40" s="93"/>
      <c r="K40" s="136"/>
      <c r="L40" s="179"/>
      <c r="M40" s="79">
        <f>затраты!$E31</f>
        <v>0</v>
      </c>
      <c r="N40" s="131"/>
      <c r="O40" s="131"/>
      <c r="P40" s="132"/>
      <c r="Q40" s="97"/>
      <c r="R40" s="2">
        <f>затраты!E31</f>
        <v>0</v>
      </c>
      <c r="S40" s="2">
        <f>доходы!$E31</f>
        <v>0</v>
      </c>
      <c r="T40" s="70">
        <f t="shared" si="1"/>
        <v>0</v>
      </c>
      <c r="U40" s="88">
        <f>('общие характеристики'!S40-R40)*1.18</f>
        <v>0</v>
      </c>
      <c r="V40" s="88" t="str">
        <f t="shared" si="2"/>
        <v>-</v>
      </c>
      <c r="W40" s="98"/>
      <c r="X40" s="94"/>
      <c r="Y40" s="94"/>
      <c r="Z40" s="99"/>
    </row>
    <row r="41" spans="2:26" ht="15">
      <c r="B41" s="76">
        <v>26</v>
      </c>
      <c r="C41" s="93"/>
      <c r="D41" s="94"/>
      <c r="E41" s="93"/>
      <c r="F41" s="93"/>
      <c r="G41" s="93"/>
      <c r="H41" s="171"/>
      <c r="I41" s="93"/>
      <c r="J41" s="93"/>
      <c r="K41" s="136"/>
      <c r="L41" s="179"/>
      <c r="M41" s="79">
        <f>затраты!$E32</f>
        <v>0</v>
      </c>
      <c r="N41" s="131"/>
      <c r="O41" s="131"/>
      <c r="P41" s="132"/>
      <c r="Q41" s="97"/>
      <c r="R41" s="2">
        <f>затраты!E32</f>
        <v>0</v>
      </c>
      <c r="S41" s="2">
        <f>доходы!$E32</f>
        <v>0</v>
      </c>
      <c r="T41" s="70">
        <f t="shared" si="1"/>
        <v>0</v>
      </c>
      <c r="U41" s="88">
        <f>('общие характеристики'!S41-R41)*1.18</f>
        <v>0</v>
      </c>
      <c r="V41" s="88" t="str">
        <f t="shared" si="2"/>
        <v>-</v>
      </c>
      <c r="W41" s="98"/>
      <c r="X41" s="94"/>
      <c r="Y41" s="94"/>
      <c r="Z41" s="99"/>
    </row>
    <row r="42" spans="2:26" ht="15">
      <c r="B42" s="76">
        <v>27</v>
      </c>
      <c r="C42" s="93"/>
      <c r="D42" s="94"/>
      <c r="E42" s="93"/>
      <c r="F42" s="93"/>
      <c r="G42" s="93"/>
      <c r="H42" s="171"/>
      <c r="I42" s="93"/>
      <c r="J42" s="93"/>
      <c r="K42" s="136"/>
      <c r="L42" s="179"/>
      <c r="M42" s="79">
        <f>затраты!$E33</f>
        <v>0</v>
      </c>
      <c r="N42" s="131"/>
      <c r="O42" s="131"/>
      <c r="P42" s="132"/>
      <c r="Q42" s="97"/>
      <c r="R42" s="2">
        <f>затраты!E33</f>
        <v>0</v>
      </c>
      <c r="S42" s="2">
        <f>доходы!$E33</f>
        <v>0</v>
      </c>
      <c r="T42" s="70">
        <f t="shared" si="1"/>
        <v>0</v>
      </c>
      <c r="U42" s="88">
        <f>('общие характеристики'!S42-R42)*1.18</f>
        <v>0</v>
      </c>
      <c r="V42" s="88" t="str">
        <f t="shared" si="2"/>
        <v>-</v>
      </c>
      <c r="W42" s="98"/>
      <c r="X42" s="94"/>
      <c r="Y42" s="94"/>
      <c r="Z42" s="99"/>
    </row>
    <row r="43" spans="2:26" ht="15">
      <c r="B43" s="76">
        <v>28</v>
      </c>
      <c r="C43" s="93"/>
      <c r="D43" s="94"/>
      <c r="E43" s="93"/>
      <c r="F43" s="93"/>
      <c r="G43" s="93"/>
      <c r="H43" s="171"/>
      <c r="I43" s="93"/>
      <c r="J43" s="93"/>
      <c r="K43" s="136"/>
      <c r="L43" s="179"/>
      <c r="M43" s="79">
        <f>затраты!$E34</f>
        <v>0</v>
      </c>
      <c r="N43" s="131"/>
      <c r="O43" s="131"/>
      <c r="P43" s="132"/>
      <c r="Q43" s="97"/>
      <c r="R43" s="2">
        <f>затраты!E34</f>
        <v>0</v>
      </c>
      <c r="S43" s="2">
        <f>доходы!$E34</f>
        <v>0</v>
      </c>
      <c r="T43" s="70">
        <f t="shared" si="1"/>
        <v>0</v>
      </c>
      <c r="U43" s="88">
        <f>('общие характеристики'!S43-R43)*1.18</f>
        <v>0</v>
      </c>
      <c r="V43" s="88" t="str">
        <f t="shared" si="2"/>
        <v>-</v>
      </c>
      <c r="W43" s="98"/>
      <c r="X43" s="94"/>
      <c r="Y43" s="94"/>
      <c r="Z43" s="99"/>
    </row>
    <row r="44" spans="2:26" ht="15">
      <c r="B44" s="76">
        <v>29</v>
      </c>
      <c r="C44" s="93"/>
      <c r="D44" s="94"/>
      <c r="E44" s="93"/>
      <c r="F44" s="93"/>
      <c r="G44" s="93"/>
      <c r="H44" s="171"/>
      <c r="I44" s="93"/>
      <c r="J44" s="93"/>
      <c r="K44" s="136"/>
      <c r="L44" s="179"/>
      <c r="M44" s="79">
        <f>затраты!$E35</f>
        <v>0</v>
      </c>
      <c r="N44" s="131"/>
      <c r="O44" s="131"/>
      <c r="P44" s="132"/>
      <c r="Q44" s="97"/>
      <c r="R44" s="2">
        <f>затраты!E35</f>
        <v>0</v>
      </c>
      <c r="S44" s="2">
        <f>доходы!$E35</f>
        <v>0</v>
      </c>
      <c r="T44" s="70">
        <f t="shared" si="1"/>
        <v>0</v>
      </c>
      <c r="U44" s="88">
        <f>('общие характеристики'!S44-R44)*1.18</f>
        <v>0</v>
      </c>
      <c r="V44" s="88" t="str">
        <f t="shared" si="2"/>
        <v>-</v>
      </c>
      <c r="W44" s="98"/>
      <c r="X44" s="94"/>
      <c r="Y44" s="94"/>
      <c r="Z44" s="99"/>
    </row>
    <row r="45" spans="2:26" ht="15">
      <c r="B45" s="76">
        <v>30</v>
      </c>
      <c r="C45" s="93"/>
      <c r="D45" s="94"/>
      <c r="E45" s="93"/>
      <c r="F45" s="93"/>
      <c r="G45" s="93"/>
      <c r="H45" s="171"/>
      <c r="I45" s="93"/>
      <c r="J45" s="93"/>
      <c r="K45" s="136"/>
      <c r="L45" s="179"/>
      <c r="M45" s="79">
        <f>затраты!$E36</f>
        <v>0</v>
      </c>
      <c r="N45" s="131"/>
      <c r="O45" s="131"/>
      <c r="P45" s="132"/>
      <c r="Q45" s="97"/>
      <c r="R45" s="2">
        <f>затраты!E36</f>
        <v>0</v>
      </c>
      <c r="S45" s="2">
        <f>доходы!$E36</f>
        <v>0</v>
      </c>
      <c r="T45" s="70">
        <f t="shared" si="1"/>
        <v>0</v>
      </c>
      <c r="U45" s="88">
        <f>('общие характеристики'!S45-R45)*1.18</f>
        <v>0</v>
      </c>
      <c r="V45" s="88" t="str">
        <f t="shared" si="2"/>
        <v>-</v>
      </c>
      <c r="W45" s="98"/>
      <c r="X45" s="94"/>
      <c r="Y45" s="94"/>
      <c r="Z45" s="99"/>
    </row>
    <row r="46" spans="2:26" ht="15">
      <c r="B46" s="76">
        <v>31</v>
      </c>
      <c r="C46" s="93"/>
      <c r="D46" s="94"/>
      <c r="E46" s="93"/>
      <c r="F46" s="93"/>
      <c r="G46" s="93"/>
      <c r="H46" s="171"/>
      <c r="I46" s="93"/>
      <c r="J46" s="93"/>
      <c r="K46" s="136"/>
      <c r="L46" s="179"/>
      <c r="M46" s="79">
        <f>затраты!$E37</f>
        <v>0</v>
      </c>
      <c r="N46" s="131"/>
      <c r="O46" s="131"/>
      <c r="P46" s="132"/>
      <c r="Q46" s="97"/>
      <c r="R46" s="2">
        <f>затраты!E37</f>
        <v>0</v>
      </c>
      <c r="S46" s="2">
        <f>доходы!$E37</f>
        <v>0</v>
      </c>
      <c r="T46" s="70">
        <f t="shared" si="1"/>
        <v>0</v>
      </c>
      <c r="U46" s="88">
        <f>('общие характеристики'!S46-R46)*1.18</f>
        <v>0</v>
      </c>
      <c r="V46" s="88" t="str">
        <f t="shared" si="2"/>
        <v>-</v>
      </c>
      <c r="W46" s="98"/>
      <c r="X46" s="94"/>
      <c r="Y46" s="94"/>
      <c r="Z46" s="99"/>
    </row>
    <row r="47" spans="2:26" ht="15">
      <c r="B47" s="76">
        <v>32</v>
      </c>
      <c r="C47" s="93"/>
      <c r="D47" s="94"/>
      <c r="E47" s="93"/>
      <c r="F47" s="93"/>
      <c r="G47" s="93"/>
      <c r="H47" s="171"/>
      <c r="I47" s="93"/>
      <c r="J47" s="93"/>
      <c r="K47" s="136"/>
      <c r="L47" s="179"/>
      <c r="M47" s="79">
        <f>затраты!$E38</f>
        <v>0</v>
      </c>
      <c r="N47" s="131"/>
      <c r="O47" s="131"/>
      <c r="P47" s="132"/>
      <c r="Q47" s="97"/>
      <c r="R47" s="2">
        <f>затраты!E38</f>
        <v>0</v>
      </c>
      <c r="S47" s="2">
        <f>доходы!$E38</f>
        <v>0</v>
      </c>
      <c r="T47" s="70">
        <f t="shared" si="1"/>
        <v>0</v>
      </c>
      <c r="U47" s="88">
        <f>('общие характеристики'!S47-R47)*1.18</f>
        <v>0</v>
      </c>
      <c r="V47" s="88" t="str">
        <f t="shared" si="2"/>
        <v>-</v>
      </c>
      <c r="W47" s="98"/>
      <c r="X47" s="94"/>
      <c r="Y47" s="94"/>
      <c r="Z47" s="99"/>
    </row>
    <row r="48" spans="2:26" ht="15">
      <c r="B48" s="76">
        <v>33</v>
      </c>
      <c r="C48" s="93"/>
      <c r="D48" s="94"/>
      <c r="E48" s="93"/>
      <c r="F48" s="93"/>
      <c r="G48" s="93"/>
      <c r="H48" s="171"/>
      <c r="I48" s="93"/>
      <c r="J48" s="93"/>
      <c r="K48" s="136"/>
      <c r="L48" s="179"/>
      <c r="M48" s="79">
        <f>затраты!$E39</f>
        <v>0</v>
      </c>
      <c r="N48" s="131"/>
      <c r="O48" s="131"/>
      <c r="P48" s="132"/>
      <c r="Q48" s="97"/>
      <c r="R48" s="2">
        <f>затраты!E39</f>
        <v>0</v>
      </c>
      <c r="S48" s="2">
        <f>доходы!$E39</f>
        <v>0</v>
      </c>
      <c r="T48" s="70">
        <f t="shared" si="1"/>
        <v>0</v>
      </c>
      <c r="U48" s="88">
        <f>('общие характеристики'!S48-R48)*1.18</f>
        <v>0</v>
      </c>
      <c r="V48" s="88" t="str">
        <f t="shared" si="2"/>
        <v>-</v>
      </c>
      <c r="W48" s="98"/>
      <c r="X48" s="94"/>
      <c r="Y48" s="94"/>
      <c r="Z48" s="99"/>
    </row>
    <row r="49" spans="2:26" ht="15">
      <c r="B49" s="76">
        <v>34</v>
      </c>
      <c r="C49" s="93"/>
      <c r="D49" s="94"/>
      <c r="E49" s="93"/>
      <c r="F49" s="93"/>
      <c r="G49" s="93"/>
      <c r="H49" s="171"/>
      <c r="I49" s="93"/>
      <c r="J49" s="93"/>
      <c r="K49" s="136"/>
      <c r="L49" s="179"/>
      <c r="M49" s="79">
        <f>затраты!$E40</f>
        <v>0</v>
      </c>
      <c r="N49" s="131"/>
      <c r="O49" s="131"/>
      <c r="P49" s="132"/>
      <c r="Q49" s="97"/>
      <c r="R49" s="2">
        <f>затраты!E40</f>
        <v>0</v>
      </c>
      <c r="S49" s="2">
        <f>доходы!$E40</f>
        <v>0</v>
      </c>
      <c r="T49" s="70">
        <f t="shared" si="1"/>
        <v>0</v>
      </c>
      <c r="U49" s="88">
        <f>('общие характеристики'!S49-R49)*1.18</f>
        <v>0</v>
      </c>
      <c r="V49" s="88" t="str">
        <f t="shared" si="2"/>
        <v>-</v>
      </c>
      <c r="W49" s="98"/>
      <c r="X49" s="94"/>
      <c r="Y49" s="94"/>
      <c r="Z49" s="99"/>
    </row>
    <row r="50" spans="2:26" ht="15">
      <c r="B50" s="76">
        <v>35</v>
      </c>
      <c r="C50" s="93"/>
      <c r="D50" s="94"/>
      <c r="E50" s="93"/>
      <c r="F50" s="93"/>
      <c r="G50" s="93"/>
      <c r="H50" s="171"/>
      <c r="I50" s="93"/>
      <c r="J50" s="93"/>
      <c r="K50" s="136"/>
      <c r="L50" s="179"/>
      <c r="M50" s="79">
        <f>затраты!$E41</f>
        <v>0</v>
      </c>
      <c r="N50" s="131"/>
      <c r="O50" s="131"/>
      <c r="P50" s="132"/>
      <c r="Q50" s="97"/>
      <c r="R50" s="2">
        <f>затраты!E41</f>
        <v>0</v>
      </c>
      <c r="S50" s="2">
        <f>доходы!$E41</f>
        <v>0</v>
      </c>
      <c r="T50" s="70">
        <f t="shared" si="1"/>
        <v>0</v>
      </c>
      <c r="U50" s="88">
        <f>('общие характеристики'!S50-R50)*1.18</f>
        <v>0</v>
      </c>
      <c r="V50" s="88" t="str">
        <f t="shared" si="2"/>
        <v>-</v>
      </c>
      <c r="W50" s="98"/>
      <c r="X50" s="94"/>
      <c r="Y50" s="94"/>
      <c r="Z50" s="99"/>
    </row>
    <row r="51" spans="2:26" ht="15">
      <c r="B51" s="76">
        <v>36</v>
      </c>
      <c r="C51" s="93"/>
      <c r="D51" s="94"/>
      <c r="E51" s="93"/>
      <c r="F51" s="93"/>
      <c r="G51" s="93"/>
      <c r="H51" s="171"/>
      <c r="I51" s="93"/>
      <c r="J51" s="93"/>
      <c r="K51" s="136"/>
      <c r="L51" s="179"/>
      <c r="M51" s="79">
        <f>затраты!$E42</f>
        <v>0</v>
      </c>
      <c r="N51" s="131"/>
      <c r="O51" s="131"/>
      <c r="P51" s="132"/>
      <c r="Q51" s="97"/>
      <c r="R51" s="2">
        <f>затраты!E42</f>
        <v>0</v>
      </c>
      <c r="S51" s="2">
        <f>доходы!$E42</f>
        <v>0</v>
      </c>
      <c r="T51" s="70">
        <f t="shared" si="1"/>
        <v>0</v>
      </c>
      <c r="U51" s="88">
        <f>('общие характеристики'!S51-R51)*1.18</f>
        <v>0</v>
      </c>
      <c r="V51" s="88" t="str">
        <f t="shared" si="2"/>
        <v>-</v>
      </c>
      <c r="W51" s="98"/>
      <c r="X51" s="94"/>
      <c r="Y51" s="94"/>
      <c r="Z51" s="99"/>
    </row>
    <row r="52" spans="2:26" ht="15">
      <c r="B52" s="76">
        <v>37</v>
      </c>
      <c r="C52" s="93"/>
      <c r="D52" s="94"/>
      <c r="E52" s="93"/>
      <c r="F52" s="93"/>
      <c r="G52" s="93"/>
      <c r="H52" s="171"/>
      <c r="I52" s="93"/>
      <c r="J52" s="93"/>
      <c r="K52" s="136"/>
      <c r="L52" s="179"/>
      <c r="M52" s="79">
        <f>затраты!$E43</f>
        <v>0</v>
      </c>
      <c r="N52" s="131"/>
      <c r="O52" s="131"/>
      <c r="P52" s="132"/>
      <c r="Q52" s="97"/>
      <c r="R52" s="2">
        <f>затраты!E43</f>
        <v>0</v>
      </c>
      <c r="S52" s="2">
        <f>доходы!$E43</f>
        <v>0</v>
      </c>
      <c r="T52" s="70">
        <f t="shared" si="1"/>
        <v>0</v>
      </c>
      <c r="U52" s="88">
        <f>('общие характеристики'!S52-R52)*1.18</f>
        <v>0</v>
      </c>
      <c r="V52" s="88" t="str">
        <f t="shared" si="2"/>
        <v>-</v>
      </c>
      <c r="W52" s="98"/>
      <c r="X52" s="94"/>
      <c r="Y52" s="94"/>
      <c r="Z52" s="99"/>
    </row>
    <row r="53" spans="2:26" ht="15">
      <c r="B53" s="76">
        <v>38</v>
      </c>
      <c r="C53" s="93"/>
      <c r="D53" s="94"/>
      <c r="E53" s="93"/>
      <c r="F53" s="93"/>
      <c r="G53" s="93"/>
      <c r="H53" s="171"/>
      <c r="I53" s="93"/>
      <c r="J53" s="93"/>
      <c r="K53" s="136"/>
      <c r="L53" s="179"/>
      <c r="M53" s="79">
        <f>затраты!$E44</f>
        <v>0</v>
      </c>
      <c r="N53" s="131"/>
      <c r="O53" s="131"/>
      <c r="P53" s="132"/>
      <c r="Q53" s="97"/>
      <c r="R53" s="2">
        <f>затраты!E44</f>
        <v>0</v>
      </c>
      <c r="S53" s="2">
        <f>доходы!$E44</f>
        <v>0</v>
      </c>
      <c r="T53" s="70">
        <f t="shared" si="1"/>
        <v>0</v>
      </c>
      <c r="U53" s="88">
        <f>('общие характеристики'!S53-R53)*1.18</f>
        <v>0</v>
      </c>
      <c r="V53" s="88" t="str">
        <f t="shared" si="2"/>
        <v>-</v>
      </c>
      <c r="W53" s="98"/>
      <c r="X53" s="94"/>
      <c r="Y53" s="94"/>
      <c r="Z53" s="99"/>
    </row>
    <row r="54" spans="2:26" ht="15">
      <c r="B54" s="76">
        <v>39</v>
      </c>
      <c r="C54" s="93"/>
      <c r="D54" s="94"/>
      <c r="E54" s="93"/>
      <c r="F54" s="93"/>
      <c r="G54" s="93"/>
      <c r="H54" s="171"/>
      <c r="I54" s="93"/>
      <c r="J54" s="93"/>
      <c r="K54" s="136"/>
      <c r="L54" s="179"/>
      <c r="M54" s="79">
        <f>затраты!$E45</f>
        <v>0</v>
      </c>
      <c r="N54" s="131"/>
      <c r="O54" s="131"/>
      <c r="P54" s="132"/>
      <c r="Q54" s="97"/>
      <c r="R54" s="2">
        <f>затраты!E45</f>
        <v>0</v>
      </c>
      <c r="S54" s="2">
        <f>доходы!$E45</f>
        <v>0</v>
      </c>
      <c r="T54" s="70">
        <f t="shared" si="1"/>
        <v>0</v>
      </c>
      <c r="U54" s="88">
        <f>('общие характеристики'!S54-R54)*1.18</f>
        <v>0</v>
      </c>
      <c r="V54" s="88" t="str">
        <f t="shared" si="2"/>
        <v>-</v>
      </c>
      <c r="W54" s="98"/>
      <c r="X54" s="94"/>
      <c r="Y54" s="94"/>
      <c r="Z54" s="99"/>
    </row>
    <row r="55" spans="2:26" ht="15">
      <c r="B55" s="76">
        <v>40</v>
      </c>
      <c r="C55" s="93"/>
      <c r="D55" s="94"/>
      <c r="E55" s="93"/>
      <c r="F55" s="93"/>
      <c r="G55" s="93"/>
      <c r="H55" s="171"/>
      <c r="I55" s="93"/>
      <c r="J55" s="93"/>
      <c r="K55" s="136"/>
      <c r="L55" s="179"/>
      <c r="M55" s="79">
        <f>затраты!$E46</f>
        <v>0</v>
      </c>
      <c r="N55" s="131"/>
      <c r="O55" s="131"/>
      <c r="P55" s="132"/>
      <c r="Q55" s="97"/>
      <c r="R55" s="2">
        <f>затраты!E46</f>
        <v>0</v>
      </c>
      <c r="S55" s="2">
        <f>доходы!$E46</f>
        <v>0</v>
      </c>
      <c r="T55" s="70">
        <f t="shared" si="1"/>
        <v>0</v>
      </c>
      <c r="U55" s="88">
        <f>('общие характеристики'!S55-R55)*1.18</f>
        <v>0</v>
      </c>
      <c r="V55" s="88" t="str">
        <f t="shared" si="2"/>
        <v>-</v>
      </c>
      <c r="W55" s="98"/>
      <c r="X55" s="94"/>
      <c r="Y55" s="94"/>
      <c r="Z55" s="99"/>
    </row>
    <row r="56" spans="2:26" ht="15">
      <c r="B56" s="76">
        <v>41</v>
      </c>
      <c r="C56" s="93"/>
      <c r="D56" s="94"/>
      <c r="E56" s="93"/>
      <c r="F56" s="93"/>
      <c r="G56" s="93"/>
      <c r="H56" s="171"/>
      <c r="I56" s="93"/>
      <c r="J56" s="93"/>
      <c r="K56" s="136"/>
      <c r="L56" s="179"/>
      <c r="M56" s="79">
        <f>затраты!$E47</f>
        <v>0</v>
      </c>
      <c r="N56" s="131"/>
      <c r="O56" s="131"/>
      <c r="P56" s="132"/>
      <c r="Q56" s="97"/>
      <c r="R56" s="2">
        <f>затраты!E47</f>
        <v>0</v>
      </c>
      <c r="S56" s="2">
        <f>доходы!$E47</f>
        <v>0</v>
      </c>
      <c r="T56" s="70">
        <f t="shared" si="1"/>
        <v>0</v>
      </c>
      <c r="U56" s="88">
        <f>('общие характеристики'!S56-R56)*1.18</f>
        <v>0</v>
      </c>
      <c r="V56" s="88" t="str">
        <f t="shared" si="2"/>
        <v>-</v>
      </c>
      <c r="W56" s="98"/>
      <c r="X56" s="94"/>
      <c r="Y56" s="94"/>
      <c r="Z56" s="99"/>
    </row>
    <row r="57" spans="2:26" ht="15">
      <c r="B57" s="76">
        <v>42</v>
      </c>
      <c r="C57" s="93"/>
      <c r="D57" s="94"/>
      <c r="E57" s="93"/>
      <c r="F57" s="93"/>
      <c r="G57" s="93"/>
      <c r="H57" s="171"/>
      <c r="I57" s="93"/>
      <c r="J57" s="93"/>
      <c r="K57" s="136"/>
      <c r="L57" s="179"/>
      <c r="M57" s="79">
        <f>затраты!$E48</f>
        <v>0</v>
      </c>
      <c r="N57" s="131"/>
      <c r="O57" s="131"/>
      <c r="P57" s="132"/>
      <c r="Q57" s="97"/>
      <c r="R57" s="2">
        <f>затраты!E48</f>
        <v>0</v>
      </c>
      <c r="S57" s="2">
        <f>доходы!$E48</f>
        <v>0</v>
      </c>
      <c r="T57" s="70">
        <f t="shared" si="1"/>
        <v>0</v>
      </c>
      <c r="U57" s="88">
        <f>('общие характеристики'!S57-R57)*1.18</f>
        <v>0</v>
      </c>
      <c r="V57" s="88" t="str">
        <f t="shared" si="2"/>
        <v>-</v>
      </c>
      <c r="W57" s="98"/>
      <c r="X57" s="94"/>
      <c r="Y57" s="94"/>
      <c r="Z57" s="99"/>
    </row>
    <row r="58" spans="2:26" ht="15">
      <c r="B58" s="76">
        <v>43</v>
      </c>
      <c r="C58" s="93"/>
      <c r="D58" s="94"/>
      <c r="E58" s="93"/>
      <c r="F58" s="93"/>
      <c r="G58" s="93"/>
      <c r="H58" s="171"/>
      <c r="I58" s="93"/>
      <c r="J58" s="93"/>
      <c r="K58" s="136"/>
      <c r="L58" s="179"/>
      <c r="M58" s="79">
        <f>затраты!$E49</f>
        <v>0</v>
      </c>
      <c r="N58" s="131"/>
      <c r="O58" s="131"/>
      <c r="P58" s="132"/>
      <c r="Q58" s="97"/>
      <c r="R58" s="2">
        <f>затраты!E49</f>
        <v>0</v>
      </c>
      <c r="S58" s="2">
        <f>доходы!$E49</f>
        <v>0</v>
      </c>
      <c r="T58" s="70">
        <f t="shared" si="1"/>
        <v>0</v>
      </c>
      <c r="U58" s="88">
        <f>('общие характеристики'!S58-R58)*1.18</f>
        <v>0</v>
      </c>
      <c r="V58" s="88" t="str">
        <f t="shared" si="2"/>
        <v>-</v>
      </c>
      <c r="W58" s="98"/>
      <c r="X58" s="94"/>
      <c r="Y58" s="94"/>
      <c r="Z58" s="99"/>
    </row>
    <row r="59" spans="2:26" ht="15">
      <c r="B59" s="76">
        <v>44</v>
      </c>
      <c r="C59" s="93"/>
      <c r="D59" s="94"/>
      <c r="E59" s="93"/>
      <c r="F59" s="93"/>
      <c r="G59" s="93"/>
      <c r="H59" s="171"/>
      <c r="I59" s="93"/>
      <c r="J59" s="93"/>
      <c r="K59" s="136"/>
      <c r="L59" s="179"/>
      <c r="M59" s="79">
        <f>затраты!$E50</f>
        <v>0</v>
      </c>
      <c r="N59" s="131"/>
      <c r="O59" s="131"/>
      <c r="P59" s="132"/>
      <c r="Q59" s="97"/>
      <c r="R59" s="2">
        <f>затраты!E50</f>
        <v>0</v>
      </c>
      <c r="S59" s="2">
        <f>доходы!$E50</f>
        <v>0</v>
      </c>
      <c r="T59" s="70">
        <f t="shared" si="1"/>
        <v>0</v>
      </c>
      <c r="U59" s="88">
        <f>('общие характеристики'!S59-R59)*1.18</f>
        <v>0</v>
      </c>
      <c r="V59" s="88" t="str">
        <f t="shared" si="2"/>
        <v>-</v>
      </c>
      <c r="W59" s="98"/>
      <c r="X59" s="94"/>
      <c r="Y59" s="94"/>
      <c r="Z59" s="99"/>
    </row>
    <row r="60" spans="2:26" ht="15">
      <c r="B60" s="76">
        <v>45</v>
      </c>
      <c r="C60" s="93"/>
      <c r="D60" s="94"/>
      <c r="E60" s="93"/>
      <c r="F60" s="93"/>
      <c r="G60" s="93"/>
      <c r="H60" s="171"/>
      <c r="I60" s="93"/>
      <c r="J60" s="93"/>
      <c r="K60" s="136"/>
      <c r="L60" s="179"/>
      <c r="M60" s="79">
        <f>затраты!$E51</f>
        <v>0</v>
      </c>
      <c r="N60" s="131"/>
      <c r="O60" s="131"/>
      <c r="P60" s="132"/>
      <c r="Q60" s="97"/>
      <c r="R60" s="2">
        <f>затраты!E51</f>
        <v>0</v>
      </c>
      <c r="S60" s="2">
        <f>доходы!$E51</f>
        <v>0</v>
      </c>
      <c r="T60" s="70">
        <f t="shared" si="1"/>
        <v>0</v>
      </c>
      <c r="U60" s="88">
        <f>('общие характеристики'!S60-R60)*1.18</f>
        <v>0</v>
      </c>
      <c r="V60" s="88" t="str">
        <f t="shared" si="2"/>
        <v>-</v>
      </c>
      <c r="W60" s="98"/>
      <c r="X60" s="94"/>
      <c r="Y60" s="94"/>
      <c r="Z60" s="99"/>
    </row>
    <row r="61" spans="2:26" ht="15">
      <c r="B61" s="76">
        <v>46</v>
      </c>
      <c r="C61" s="93"/>
      <c r="D61" s="94"/>
      <c r="E61" s="93"/>
      <c r="F61" s="93"/>
      <c r="G61" s="93"/>
      <c r="H61" s="171"/>
      <c r="I61" s="93"/>
      <c r="J61" s="93"/>
      <c r="K61" s="136"/>
      <c r="L61" s="179"/>
      <c r="M61" s="79">
        <f>затраты!$E52</f>
        <v>0</v>
      </c>
      <c r="N61" s="131"/>
      <c r="O61" s="131"/>
      <c r="P61" s="132"/>
      <c r="Q61" s="97"/>
      <c r="R61" s="2">
        <f>затраты!E52</f>
        <v>0</v>
      </c>
      <c r="S61" s="2">
        <f>доходы!$E52</f>
        <v>0</v>
      </c>
      <c r="T61" s="70">
        <f t="shared" si="1"/>
        <v>0</v>
      </c>
      <c r="U61" s="88">
        <f>('общие характеристики'!S61-R61)*1.18</f>
        <v>0</v>
      </c>
      <c r="V61" s="88" t="str">
        <f t="shared" si="2"/>
        <v>-</v>
      </c>
      <c r="W61" s="98"/>
      <c r="X61" s="94"/>
      <c r="Y61" s="94"/>
      <c r="Z61" s="99"/>
    </row>
    <row r="62" spans="2:26" ht="15">
      <c r="B62" s="76">
        <v>47</v>
      </c>
      <c r="C62" s="93"/>
      <c r="D62" s="94"/>
      <c r="E62" s="93"/>
      <c r="F62" s="93"/>
      <c r="G62" s="93"/>
      <c r="H62" s="171"/>
      <c r="I62" s="93"/>
      <c r="J62" s="93"/>
      <c r="K62" s="136"/>
      <c r="L62" s="179"/>
      <c r="M62" s="79">
        <f>затраты!$E53</f>
        <v>0</v>
      </c>
      <c r="N62" s="131"/>
      <c r="O62" s="131"/>
      <c r="P62" s="132"/>
      <c r="Q62" s="97"/>
      <c r="R62" s="2">
        <f>затраты!E53</f>
        <v>0</v>
      </c>
      <c r="S62" s="2">
        <f>доходы!$E53</f>
        <v>0</v>
      </c>
      <c r="T62" s="70">
        <f t="shared" si="1"/>
        <v>0</v>
      </c>
      <c r="U62" s="88">
        <f>('общие характеристики'!S62-R62)*1.18</f>
        <v>0</v>
      </c>
      <c r="V62" s="88" t="str">
        <f t="shared" si="2"/>
        <v>-</v>
      </c>
      <c r="W62" s="98"/>
      <c r="X62" s="94"/>
      <c r="Y62" s="94"/>
      <c r="Z62" s="99"/>
    </row>
    <row r="63" spans="2:26" ht="15">
      <c r="B63" s="76">
        <v>48</v>
      </c>
      <c r="C63" s="93"/>
      <c r="D63" s="94"/>
      <c r="E63" s="93"/>
      <c r="F63" s="93"/>
      <c r="G63" s="93"/>
      <c r="H63" s="171"/>
      <c r="I63" s="93"/>
      <c r="J63" s="93"/>
      <c r="K63" s="136"/>
      <c r="L63" s="179"/>
      <c r="M63" s="79">
        <f>затраты!$E54</f>
        <v>0</v>
      </c>
      <c r="N63" s="131"/>
      <c r="O63" s="131"/>
      <c r="P63" s="132"/>
      <c r="Q63" s="97"/>
      <c r="R63" s="2">
        <f>затраты!E54</f>
        <v>0</v>
      </c>
      <c r="S63" s="2">
        <f>доходы!$E54</f>
        <v>0</v>
      </c>
      <c r="T63" s="70">
        <f t="shared" si="1"/>
        <v>0</v>
      </c>
      <c r="U63" s="88">
        <f>('общие характеристики'!S63-R63)*1.18</f>
        <v>0</v>
      </c>
      <c r="V63" s="88" t="str">
        <f t="shared" si="2"/>
        <v>-</v>
      </c>
      <c r="W63" s="98"/>
      <c r="X63" s="94"/>
      <c r="Y63" s="94"/>
      <c r="Z63" s="99"/>
    </row>
    <row r="64" spans="2:26" ht="15">
      <c r="B64" s="76">
        <v>49</v>
      </c>
      <c r="C64" s="93"/>
      <c r="D64" s="94"/>
      <c r="E64" s="93"/>
      <c r="F64" s="93"/>
      <c r="G64" s="93"/>
      <c r="H64" s="171"/>
      <c r="I64" s="93"/>
      <c r="J64" s="93"/>
      <c r="K64" s="136"/>
      <c r="L64" s="179"/>
      <c r="M64" s="79">
        <f>затраты!$E55</f>
        <v>0</v>
      </c>
      <c r="N64" s="131"/>
      <c r="O64" s="131"/>
      <c r="P64" s="132"/>
      <c r="Q64" s="97"/>
      <c r="R64" s="2">
        <f>затраты!E55</f>
        <v>0</v>
      </c>
      <c r="S64" s="2">
        <f>доходы!$E55</f>
        <v>0</v>
      </c>
      <c r="T64" s="70">
        <f t="shared" si="1"/>
        <v>0</v>
      </c>
      <c r="U64" s="88">
        <f>('общие характеристики'!S64-R64)*1.18</f>
        <v>0</v>
      </c>
      <c r="V64" s="88" t="str">
        <f t="shared" si="2"/>
        <v>-</v>
      </c>
      <c r="W64" s="98"/>
      <c r="X64" s="94"/>
      <c r="Y64" s="94"/>
      <c r="Z64" s="99"/>
    </row>
    <row r="65" spans="2:26" ht="15">
      <c r="B65" s="76">
        <v>50</v>
      </c>
      <c r="C65" s="93"/>
      <c r="D65" s="94"/>
      <c r="E65" s="93"/>
      <c r="F65" s="93"/>
      <c r="G65" s="93"/>
      <c r="H65" s="171"/>
      <c r="I65" s="93"/>
      <c r="J65" s="93"/>
      <c r="K65" s="136"/>
      <c r="L65" s="179"/>
      <c r="M65" s="79">
        <f>затраты!$E56</f>
        <v>0</v>
      </c>
      <c r="N65" s="131"/>
      <c r="O65" s="131"/>
      <c r="P65" s="132"/>
      <c r="Q65" s="97"/>
      <c r="R65" s="2">
        <f>затраты!E56</f>
        <v>0</v>
      </c>
      <c r="S65" s="2">
        <f>доходы!$E56</f>
        <v>0</v>
      </c>
      <c r="T65" s="70">
        <f t="shared" si="1"/>
        <v>0</v>
      </c>
      <c r="U65" s="88">
        <f>('общие характеристики'!S65-R65)*1.18</f>
        <v>0</v>
      </c>
      <c r="V65" s="88" t="str">
        <f t="shared" si="2"/>
        <v>-</v>
      </c>
      <c r="W65" s="98"/>
      <c r="X65" s="94"/>
      <c r="Y65" s="94"/>
      <c r="Z65" s="99"/>
    </row>
    <row r="66" spans="2:26" ht="15">
      <c r="B66" s="76">
        <v>51</v>
      </c>
      <c r="C66" s="93"/>
      <c r="D66" s="94"/>
      <c r="E66" s="93"/>
      <c r="F66" s="93"/>
      <c r="G66" s="93"/>
      <c r="H66" s="171"/>
      <c r="I66" s="93"/>
      <c r="J66" s="93"/>
      <c r="K66" s="136"/>
      <c r="L66" s="179"/>
      <c r="M66" s="79">
        <f>затраты!$E57</f>
        <v>0</v>
      </c>
      <c r="N66" s="131"/>
      <c r="O66" s="131"/>
      <c r="P66" s="132"/>
      <c r="Q66" s="97"/>
      <c r="R66" s="2">
        <f>затраты!E57</f>
        <v>0</v>
      </c>
      <c r="S66" s="2">
        <f>доходы!$E57</f>
        <v>0</v>
      </c>
      <c r="T66" s="70">
        <f t="shared" si="1"/>
        <v>0</v>
      </c>
      <c r="U66" s="88">
        <f>('общие характеристики'!S66-R66)*1.18</f>
        <v>0</v>
      </c>
      <c r="V66" s="88" t="str">
        <f t="shared" si="2"/>
        <v>-</v>
      </c>
      <c r="W66" s="98"/>
      <c r="X66" s="94"/>
      <c r="Y66" s="94"/>
      <c r="Z66" s="99"/>
    </row>
    <row r="67" spans="2:26" ht="15">
      <c r="B67" s="76">
        <v>52</v>
      </c>
      <c r="C67" s="93"/>
      <c r="D67" s="94"/>
      <c r="E67" s="93"/>
      <c r="F67" s="93"/>
      <c r="G67" s="93"/>
      <c r="H67" s="171"/>
      <c r="I67" s="93"/>
      <c r="J67" s="93"/>
      <c r="K67" s="136"/>
      <c r="L67" s="179"/>
      <c r="M67" s="79">
        <f>затраты!$E58</f>
        <v>0</v>
      </c>
      <c r="N67" s="131"/>
      <c r="O67" s="131"/>
      <c r="P67" s="132"/>
      <c r="Q67" s="97"/>
      <c r="R67" s="2">
        <f>затраты!E58</f>
        <v>0</v>
      </c>
      <c r="S67" s="2">
        <f>доходы!$E58</f>
        <v>0</v>
      </c>
      <c r="T67" s="70">
        <f t="shared" si="1"/>
        <v>0</v>
      </c>
      <c r="U67" s="88">
        <f>('общие характеристики'!S67-R67)*1.18</f>
        <v>0</v>
      </c>
      <c r="V67" s="88" t="str">
        <f t="shared" si="2"/>
        <v>-</v>
      </c>
      <c r="W67" s="98"/>
      <c r="X67" s="94"/>
      <c r="Y67" s="94"/>
      <c r="Z67" s="99"/>
    </row>
    <row r="68" spans="2:26" ht="15">
      <c r="B68" s="76">
        <v>53</v>
      </c>
      <c r="C68" s="93"/>
      <c r="D68" s="94"/>
      <c r="E68" s="93"/>
      <c r="F68" s="93"/>
      <c r="G68" s="93"/>
      <c r="H68" s="171"/>
      <c r="I68" s="93"/>
      <c r="J68" s="93"/>
      <c r="K68" s="136"/>
      <c r="L68" s="179"/>
      <c r="M68" s="79">
        <f>затраты!$E59</f>
        <v>0</v>
      </c>
      <c r="N68" s="131"/>
      <c r="O68" s="131"/>
      <c r="P68" s="132"/>
      <c r="Q68" s="97"/>
      <c r="R68" s="2">
        <f>затраты!E59</f>
        <v>0</v>
      </c>
      <c r="S68" s="2">
        <f>доходы!$E59</f>
        <v>0</v>
      </c>
      <c r="T68" s="70">
        <f t="shared" si="1"/>
        <v>0</v>
      </c>
      <c r="U68" s="88">
        <f>('общие характеристики'!S68-R68)*1.18</f>
        <v>0</v>
      </c>
      <c r="V68" s="88" t="str">
        <f t="shared" si="2"/>
        <v>-</v>
      </c>
      <c r="W68" s="98"/>
      <c r="X68" s="94"/>
      <c r="Y68" s="94"/>
      <c r="Z68" s="99"/>
    </row>
    <row r="69" spans="2:26" ht="15">
      <c r="B69" s="76">
        <v>54</v>
      </c>
      <c r="C69" s="93"/>
      <c r="D69" s="94"/>
      <c r="E69" s="93"/>
      <c r="F69" s="93"/>
      <c r="G69" s="93"/>
      <c r="H69" s="171"/>
      <c r="I69" s="93"/>
      <c r="J69" s="93"/>
      <c r="K69" s="136"/>
      <c r="L69" s="179"/>
      <c r="M69" s="79">
        <f>затраты!$E60</f>
        <v>0</v>
      </c>
      <c r="N69" s="131"/>
      <c r="O69" s="131"/>
      <c r="P69" s="132"/>
      <c r="Q69" s="97"/>
      <c r="R69" s="2">
        <f>затраты!E60</f>
        <v>0</v>
      </c>
      <c r="S69" s="2">
        <f>доходы!$E60</f>
        <v>0</v>
      </c>
      <c r="T69" s="70">
        <f t="shared" si="1"/>
        <v>0</v>
      </c>
      <c r="U69" s="88">
        <f>('общие характеристики'!S69-R69)*1.18</f>
        <v>0</v>
      </c>
      <c r="V69" s="88" t="str">
        <f t="shared" si="2"/>
        <v>-</v>
      </c>
      <c r="W69" s="98"/>
      <c r="X69" s="94"/>
      <c r="Y69" s="94"/>
      <c r="Z69" s="99"/>
    </row>
    <row r="70" spans="2:26" ht="15">
      <c r="B70" s="76">
        <v>55</v>
      </c>
      <c r="C70" s="93"/>
      <c r="D70" s="94"/>
      <c r="E70" s="93"/>
      <c r="F70" s="93"/>
      <c r="G70" s="93"/>
      <c r="H70" s="171"/>
      <c r="I70" s="93"/>
      <c r="J70" s="93"/>
      <c r="K70" s="136"/>
      <c r="L70" s="179"/>
      <c r="M70" s="79">
        <f>затраты!$E61</f>
        <v>0</v>
      </c>
      <c r="N70" s="131"/>
      <c r="O70" s="131"/>
      <c r="P70" s="132"/>
      <c r="Q70" s="97"/>
      <c r="R70" s="2">
        <f>затраты!E61</f>
        <v>0</v>
      </c>
      <c r="S70" s="2">
        <f>доходы!$E61</f>
        <v>0</v>
      </c>
      <c r="T70" s="70">
        <f t="shared" si="1"/>
        <v>0</v>
      </c>
      <c r="U70" s="88">
        <f>('общие характеристики'!S70-R70)*1.18</f>
        <v>0</v>
      </c>
      <c r="V70" s="88" t="str">
        <f t="shared" si="2"/>
        <v>-</v>
      </c>
      <c r="W70" s="98"/>
      <c r="X70" s="94"/>
      <c r="Y70" s="94"/>
      <c r="Z70" s="99"/>
    </row>
    <row r="71" spans="2:26" ht="15">
      <c r="B71" s="76">
        <v>56</v>
      </c>
      <c r="C71" s="93"/>
      <c r="D71" s="94"/>
      <c r="E71" s="93"/>
      <c r="F71" s="93"/>
      <c r="G71" s="93"/>
      <c r="H71" s="171"/>
      <c r="I71" s="93"/>
      <c r="J71" s="93"/>
      <c r="K71" s="136"/>
      <c r="L71" s="179"/>
      <c r="M71" s="79">
        <f>затраты!$E62</f>
        <v>0</v>
      </c>
      <c r="N71" s="131"/>
      <c r="O71" s="131"/>
      <c r="P71" s="132"/>
      <c r="Q71" s="97"/>
      <c r="R71" s="2">
        <f>затраты!E62</f>
        <v>0</v>
      </c>
      <c r="S71" s="2">
        <f>доходы!$E62</f>
        <v>0</v>
      </c>
      <c r="T71" s="70">
        <f t="shared" si="1"/>
        <v>0</v>
      </c>
      <c r="U71" s="88">
        <f>('общие характеристики'!S71-R71)*1.18</f>
        <v>0</v>
      </c>
      <c r="V71" s="88" t="str">
        <f t="shared" si="2"/>
        <v>-</v>
      </c>
      <c r="W71" s="98"/>
      <c r="X71" s="94"/>
      <c r="Y71" s="94"/>
      <c r="Z71" s="99"/>
    </row>
    <row r="72" spans="2:26" ht="15">
      <c r="B72" s="76">
        <v>57</v>
      </c>
      <c r="C72" s="93"/>
      <c r="D72" s="94"/>
      <c r="E72" s="93"/>
      <c r="F72" s="93"/>
      <c r="G72" s="93"/>
      <c r="H72" s="171"/>
      <c r="I72" s="93"/>
      <c r="J72" s="93"/>
      <c r="K72" s="136"/>
      <c r="L72" s="179"/>
      <c r="M72" s="79">
        <f>затраты!$E63</f>
        <v>0</v>
      </c>
      <c r="N72" s="131"/>
      <c r="O72" s="131"/>
      <c r="P72" s="132"/>
      <c r="Q72" s="97"/>
      <c r="R72" s="2">
        <f>затраты!E63</f>
        <v>0</v>
      </c>
      <c r="S72" s="2">
        <f>доходы!$E63</f>
        <v>0</v>
      </c>
      <c r="T72" s="70">
        <f t="shared" si="1"/>
        <v>0</v>
      </c>
      <c r="U72" s="88">
        <f>('общие характеристики'!S72-R72)*1.18</f>
        <v>0</v>
      </c>
      <c r="V72" s="88" t="str">
        <f t="shared" si="2"/>
        <v>-</v>
      </c>
      <c r="W72" s="98"/>
      <c r="X72" s="94"/>
      <c r="Y72" s="94"/>
      <c r="Z72" s="99"/>
    </row>
    <row r="73" spans="2:26" ht="15">
      <c r="B73" s="76">
        <v>58</v>
      </c>
      <c r="C73" s="93"/>
      <c r="D73" s="94"/>
      <c r="E73" s="93"/>
      <c r="F73" s="93"/>
      <c r="G73" s="93"/>
      <c r="H73" s="171"/>
      <c r="I73" s="93"/>
      <c r="J73" s="93"/>
      <c r="K73" s="136"/>
      <c r="L73" s="179"/>
      <c r="M73" s="79">
        <f>затраты!$E64</f>
        <v>0</v>
      </c>
      <c r="N73" s="131"/>
      <c r="O73" s="131"/>
      <c r="P73" s="132"/>
      <c r="Q73" s="97"/>
      <c r="R73" s="2">
        <f>затраты!E64</f>
        <v>0</v>
      </c>
      <c r="S73" s="2">
        <f>доходы!$E64</f>
        <v>0</v>
      </c>
      <c r="T73" s="70">
        <f t="shared" si="1"/>
        <v>0</v>
      </c>
      <c r="U73" s="88">
        <f>('общие характеристики'!S73-R73)*1.18</f>
        <v>0</v>
      </c>
      <c r="V73" s="88" t="str">
        <f t="shared" si="2"/>
        <v>-</v>
      </c>
      <c r="W73" s="98"/>
      <c r="X73" s="94"/>
      <c r="Y73" s="94"/>
      <c r="Z73" s="99"/>
    </row>
    <row r="74" spans="2:26" ht="15">
      <c r="B74" s="76">
        <v>59</v>
      </c>
      <c r="C74" s="93"/>
      <c r="D74" s="94"/>
      <c r="E74" s="93"/>
      <c r="F74" s="93"/>
      <c r="G74" s="93"/>
      <c r="H74" s="171"/>
      <c r="I74" s="93"/>
      <c r="J74" s="93"/>
      <c r="K74" s="136"/>
      <c r="L74" s="179"/>
      <c r="M74" s="79">
        <f>затраты!$E65</f>
        <v>0</v>
      </c>
      <c r="N74" s="131"/>
      <c r="O74" s="131"/>
      <c r="P74" s="132"/>
      <c r="Q74" s="97"/>
      <c r="R74" s="2">
        <f>затраты!E65</f>
        <v>0</v>
      </c>
      <c r="S74" s="2">
        <f>доходы!$E65</f>
        <v>0</v>
      </c>
      <c r="T74" s="70">
        <f t="shared" si="1"/>
        <v>0</v>
      </c>
      <c r="U74" s="88">
        <f>('общие характеристики'!S74-R74)*1.18</f>
        <v>0</v>
      </c>
      <c r="V74" s="88" t="str">
        <f t="shared" si="2"/>
        <v>-</v>
      </c>
      <c r="W74" s="98"/>
      <c r="X74" s="94"/>
      <c r="Y74" s="94"/>
      <c r="Z74" s="99"/>
    </row>
    <row r="75" spans="2:26" ht="15">
      <c r="B75" s="76">
        <v>60</v>
      </c>
      <c r="C75" s="93"/>
      <c r="D75" s="94"/>
      <c r="E75" s="93"/>
      <c r="F75" s="93"/>
      <c r="G75" s="93"/>
      <c r="H75" s="171"/>
      <c r="I75" s="93"/>
      <c r="J75" s="93"/>
      <c r="K75" s="136"/>
      <c r="L75" s="179"/>
      <c r="M75" s="79">
        <f>затраты!$E66</f>
        <v>0</v>
      </c>
      <c r="N75" s="131"/>
      <c r="O75" s="131"/>
      <c r="P75" s="132"/>
      <c r="Q75" s="97"/>
      <c r="R75" s="2">
        <f>затраты!E66</f>
        <v>0</v>
      </c>
      <c r="S75" s="2">
        <f>доходы!$E66</f>
        <v>0</v>
      </c>
      <c r="T75" s="70">
        <f t="shared" si="1"/>
        <v>0</v>
      </c>
      <c r="U75" s="88">
        <f>('общие характеристики'!S75-R75)*1.18</f>
        <v>0</v>
      </c>
      <c r="V75" s="88" t="str">
        <f t="shared" si="2"/>
        <v>-</v>
      </c>
      <c r="W75" s="98"/>
      <c r="X75" s="94"/>
      <c r="Y75" s="94"/>
      <c r="Z75" s="99"/>
    </row>
    <row r="76" spans="2:26" s="23" customFormat="1" ht="18.75" customHeight="1">
      <c r="B76" s="76">
        <v>61</v>
      </c>
      <c r="C76" s="93"/>
      <c r="D76" s="94"/>
      <c r="E76" s="93"/>
      <c r="F76" s="93"/>
      <c r="G76" s="93"/>
      <c r="H76" s="171"/>
      <c r="I76" s="93"/>
      <c r="J76" s="93"/>
      <c r="K76" s="136"/>
      <c r="L76" s="179"/>
      <c r="M76" s="79">
        <f>затраты!$E67</f>
        <v>0</v>
      </c>
      <c r="N76" s="131"/>
      <c r="O76" s="131"/>
      <c r="P76" s="132"/>
      <c r="Q76" s="97"/>
      <c r="R76" s="2">
        <f>затраты!E67</f>
        <v>0</v>
      </c>
      <c r="S76" s="2">
        <f>доходы!$E67</f>
        <v>0</v>
      </c>
      <c r="T76" s="70">
        <f t="shared" si="1"/>
        <v>0</v>
      </c>
      <c r="U76" s="88">
        <f>('общие характеристики'!S76-R76)*1.18</f>
        <v>0</v>
      </c>
      <c r="V76" s="88" t="str">
        <f t="shared" si="2"/>
        <v>-</v>
      </c>
      <c r="W76" s="98"/>
      <c r="X76" s="94"/>
      <c r="Y76" s="94"/>
      <c r="Z76" s="99"/>
    </row>
    <row r="77" spans="2:26" ht="15">
      <c r="B77" s="76">
        <v>62</v>
      </c>
      <c r="C77" s="93"/>
      <c r="D77" s="94"/>
      <c r="E77" s="93"/>
      <c r="F77" s="93"/>
      <c r="G77" s="93"/>
      <c r="H77" s="171"/>
      <c r="I77" s="93"/>
      <c r="J77" s="93"/>
      <c r="K77" s="136"/>
      <c r="L77" s="179"/>
      <c r="M77" s="79">
        <f>затраты!$E68</f>
        <v>0</v>
      </c>
      <c r="N77" s="131"/>
      <c r="O77" s="131"/>
      <c r="P77" s="132"/>
      <c r="Q77" s="97"/>
      <c r="R77" s="2">
        <f>затраты!E68</f>
        <v>0</v>
      </c>
      <c r="S77" s="2">
        <f>доходы!$E68</f>
        <v>0</v>
      </c>
      <c r="T77" s="70">
        <f t="shared" si="1"/>
        <v>0</v>
      </c>
      <c r="U77" s="88">
        <f>('общие характеристики'!S77-R77)*1.18</f>
        <v>0</v>
      </c>
      <c r="V77" s="88" t="str">
        <f t="shared" si="2"/>
        <v>-</v>
      </c>
      <c r="W77" s="98"/>
      <c r="X77" s="94"/>
      <c r="Y77" s="94"/>
      <c r="Z77" s="99"/>
    </row>
    <row r="78" spans="2:26" ht="15">
      <c r="B78" s="76">
        <v>63</v>
      </c>
      <c r="C78" s="93"/>
      <c r="D78" s="94"/>
      <c r="E78" s="93"/>
      <c r="F78" s="93"/>
      <c r="G78" s="93"/>
      <c r="H78" s="171"/>
      <c r="I78" s="93"/>
      <c r="J78" s="93"/>
      <c r="K78" s="136"/>
      <c r="L78" s="179"/>
      <c r="M78" s="79">
        <f>затраты!$E69</f>
        <v>0</v>
      </c>
      <c r="N78" s="131"/>
      <c r="O78" s="131"/>
      <c r="P78" s="132"/>
      <c r="Q78" s="97"/>
      <c r="R78" s="2">
        <f>затраты!E69</f>
        <v>0</v>
      </c>
      <c r="S78" s="2">
        <f>доходы!$E69</f>
        <v>0</v>
      </c>
      <c r="T78" s="70">
        <f t="shared" si="1"/>
        <v>0</v>
      </c>
      <c r="U78" s="88">
        <f>('общие характеристики'!S78-R78)*1.18</f>
        <v>0</v>
      </c>
      <c r="V78" s="88" t="str">
        <f t="shared" si="2"/>
        <v>-</v>
      </c>
      <c r="W78" s="98"/>
      <c r="X78" s="94"/>
      <c r="Y78" s="94"/>
      <c r="Z78" s="99"/>
    </row>
    <row r="79" spans="2:26" ht="15">
      <c r="B79" s="76">
        <v>64</v>
      </c>
      <c r="C79" s="93"/>
      <c r="D79" s="94"/>
      <c r="E79" s="93"/>
      <c r="F79" s="93"/>
      <c r="G79" s="93"/>
      <c r="H79" s="171"/>
      <c r="I79" s="93"/>
      <c r="J79" s="93"/>
      <c r="K79" s="136"/>
      <c r="L79" s="179"/>
      <c r="M79" s="79">
        <f>затраты!$E70</f>
        <v>0</v>
      </c>
      <c r="N79" s="131"/>
      <c r="O79" s="131"/>
      <c r="P79" s="132"/>
      <c r="Q79" s="97"/>
      <c r="R79" s="2">
        <f>затраты!E70</f>
        <v>0</v>
      </c>
      <c r="S79" s="2">
        <f>доходы!$E70</f>
        <v>0</v>
      </c>
      <c r="T79" s="70">
        <f t="shared" si="1"/>
        <v>0</v>
      </c>
      <c r="U79" s="88">
        <f>('общие характеристики'!S79-R79)*1.18</f>
        <v>0</v>
      </c>
      <c r="V79" s="88" t="str">
        <f t="shared" si="2"/>
        <v>-</v>
      </c>
      <c r="W79" s="98"/>
      <c r="X79" s="94"/>
      <c r="Y79" s="94"/>
      <c r="Z79" s="99"/>
    </row>
    <row r="80" spans="2:26" ht="15">
      <c r="B80" s="76">
        <v>65</v>
      </c>
      <c r="C80" s="93"/>
      <c r="D80" s="94"/>
      <c r="E80" s="93"/>
      <c r="F80" s="93"/>
      <c r="G80" s="93"/>
      <c r="H80" s="171"/>
      <c r="I80" s="93"/>
      <c r="J80" s="93"/>
      <c r="K80" s="136"/>
      <c r="L80" s="179"/>
      <c r="M80" s="79">
        <f>затраты!$E71</f>
        <v>0</v>
      </c>
      <c r="N80" s="131"/>
      <c r="O80" s="131"/>
      <c r="P80" s="132"/>
      <c r="Q80" s="97"/>
      <c r="R80" s="2">
        <f>затраты!E71</f>
        <v>0</v>
      </c>
      <c r="S80" s="2">
        <f>доходы!$E71</f>
        <v>0</v>
      </c>
      <c r="T80" s="70">
        <f t="shared" si="1"/>
        <v>0</v>
      </c>
      <c r="U80" s="88">
        <f>('общие характеристики'!S80-R80)*1.18</f>
        <v>0</v>
      </c>
      <c r="V80" s="88" t="str">
        <f t="shared" si="2"/>
        <v>-</v>
      </c>
      <c r="W80" s="98"/>
      <c r="X80" s="94"/>
      <c r="Y80" s="94"/>
      <c r="Z80" s="99"/>
    </row>
    <row r="81" spans="2:26" ht="15">
      <c r="B81" s="76">
        <v>66</v>
      </c>
      <c r="C81" s="93"/>
      <c r="D81" s="94"/>
      <c r="E81" s="93"/>
      <c r="F81" s="93"/>
      <c r="G81" s="93"/>
      <c r="H81" s="171"/>
      <c r="I81" s="93"/>
      <c r="J81" s="93"/>
      <c r="K81" s="136"/>
      <c r="L81" s="179"/>
      <c r="M81" s="79">
        <f>затраты!$E72</f>
        <v>0</v>
      </c>
      <c r="N81" s="131"/>
      <c r="O81" s="131"/>
      <c r="P81" s="132"/>
      <c r="Q81" s="97"/>
      <c r="R81" s="2">
        <f>затраты!E72</f>
        <v>0</v>
      </c>
      <c r="S81" s="2">
        <f>доходы!$E72</f>
        <v>0</v>
      </c>
      <c r="T81" s="70">
        <f aca="true" t="shared" si="3" ref="T81:T115">S81-R81+Q81</f>
        <v>0</v>
      </c>
      <c r="U81" s="88">
        <f>('общие характеристики'!S81-R81)*1.18</f>
        <v>0</v>
      </c>
      <c r="V81" s="88" t="str">
        <f t="shared" si="2"/>
        <v>-</v>
      </c>
      <c r="W81" s="98"/>
      <c r="X81" s="94"/>
      <c r="Y81" s="94"/>
      <c r="Z81" s="99"/>
    </row>
    <row r="82" spans="2:26" ht="15">
      <c r="B82" s="76">
        <v>67</v>
      </c>
      <c r="C82" s="93"/>
      <c r="D82" s="94"/>
      <c r="E82" s="93"/>
      <c r="F82" s="93"/>
      <c r="G82" s="93"/>
      <c r="H82" s="171"/>
      <c r="I82" s="93"/>
      <c r="J82" s="93"/>
      <c r="K82" s="136"/>
      <c r="L82" s="179"/>
      <c r="M82" s="79">
        <f>затраты!$E73</f>
        <v>0</v>
      </c>
      <c r="N82" s="131"/>
      <c r="O82" s="131"/>
      <c r="P82" s="132"/>
      <c r="Q82" s="97"/>
      <c r="R82" s="2">
        <f>затраты!E73</f>
        <v>0</v>
      </c>
      <c r="S82" s="2">
        <f>доходы!$E73</f>
        <v>0</v>
      </c>
      <c r="T82" s="70">
        <f t="shared" si="3"/>
        <v>0</v>
      </c>
      <c r="U82" s="88">
        <f>('общие характеристики'!S82-R82)*1.18</f>
        <v>0</v>
      </c>
      <c r="V82" s="88" t="str">
        <f aca="true" t="shared" si="4" ref="V82:V115">IF($U82&lt;0,"расходы на демонтаж превышают прогнозную выручку",IF($U82=0,"-","рекомендуемая начальная цена"))</f>
        <v>-</v>
      </c>
      <c r="W82" s="98"/>
      <c r="X82" s="94"/>
      <c r="Y82" s="94"/>
      <c r="Z82" s="99"/>
    </row>
    <row r="83" spans="2:26" ht="15">
      <c r="B83" s="76">
        <v>68</v>
      </c>
      <c r="C83" s="93"/>
      <c r="D83" s="94"/>
      <c r="E83" s="93"/>
      <c r="F83" s="93"/>
      <c r="G83" s="93"/>
      <c r="H83" s="171"/>
      <c r="I83" s="93"/>
      <c r="J83" s="93"/>
      <c r="K83" s="136"/>
      <c r="L83" s="179"/>
      <c r="M83" s="79">
        <f>затраты!$E74</f>
        <v>0</v>
      </c>
      <c r="N83" s="131"/>
      <c r="O83" s="131"/>
      <c r="P83" s="132"/>
      <c r="Q83" s="97"/>
      <c r="R83" s="2">
        <f>затраты!E74</f>
        <v>0</v>
      </c>
      <c r="S83" s="2">
        <f>доходы!$E74</f>
        <v>0</v>
      </c>
      <c r="T83" s="70">
        <f t="shared" si="3"/>
        <v>0</v>
      </c>
      <c r="U83" s="88">
        <f>('общие характеристики'!S83-R83)*1.18</f>
        <v>0</v>
      </c>
      <c r="V83" s="88" t="str">
        <f t="shared" si="4"/>
        <v>-</v>
      </c>
      <c r="W83" s="98"/>
      <c r="X83" s="94"/>
      <c r="Y83" s="94"/>
      <c r="Z83" s="99"/>
    </row>
    <row r="84" spans="2:26" ht="15">
      <c r="B84" s="76">
        <v>69</v>
      </c>
      <c r="C84" s="93"/>
      <c r="D84" s="94"/>
      <c r="E84" s="93"/>
      <c r="F84" s="93"/>
      <c r="G84" s="93"/>
      <c r="H84" s="171"/>
      <c r="I84" s="93"/>
      <c r="J84" s="93"/>
      <c r="K84" s="136"/>
      <c r="L84" s="179"/>
      <c r="M84" s="79">
        <f>затраты!$E75</f>
        <v>0</v>
      </c>
      <c r="N84" s="131"/>
      <c r="O84" s="131"/>
      <c r="P84" s="132"/>
      <c r="Q84" s="97"/>
      <c r="R84" s="2">
        <f>затраты!E75</f>
        <v>0</v>
      </c>
      <c r="S84" s="2">
        <f>доходы!$E75</f>
        <v>0</v>
      </c>
      <c r="T84" s="70">
        <f t="shared" si="3"/>
        <v>0</v>
      </c>
      <c r="U84" s="88">
        <f>('общие характеристики'!S84-R84)*1.18</f>
        <v>0</v>
      </c>
      <c r="V84" s="88" t="str">
        <f t="shared" si="4"/>
        <v>-</v>
      </c>
      <c r="W84" s="98"/>
      <c r="X84" s="94"/>
      <c r="Y84" s="94"/>
      <c r="Z84" s="99"/>
    </row>
    <row r="85" spans="2:26" ht="15">
      <c r="B85" s="76">
        <v>70</v>
      </c>
      <c r="C85" s="93"/>
      <c r="D85" s="94"/>
      <c r="E85" s="93"/>
      <c r="F85" s="93"/>
      <c r="G85" s="93"/>
      <c r="H85" s="171"/>
      <c r="I85" s="93"/>
      <c r="J85" s="93"/>
      <c r="K85" s="136"/>
      <c r="L85" s="179"/>
      <c r="M85" s="79">
        <f>затраты!$E76</f>
        <v>0</v>
      </c>
      <c r="N85" s="131"/>
      <c r="O85" s="131"/>
      <c r="P85" s="132"/>
      <c r="Q85" s="97"/>
      <c r="R85" s="2">
        <f>затраты!E76</f>
        <v>0</v>
      </c>
      <c r="S85" s="2">
        <f>доходы!$E76</f>
        <v>0</v>
      </c>
      <c r="T85" s="70">
        <f t="shared" si="3"/>
        <v>0</v>
      </c>
      <c r="U85" s="88">
        <f>('общие характеристики'!S85-R85)*1.18</f>
        <v>0</v>
      </c>
      <c r="V85" s="88" t="str">
        <f t="shared" si="4"/>
        <v>-</v>
      </c>
      <c r="W85" s="98"/>
      <c r="X85" s="94"/>
      <c r="Y85" s="94"/>
      <c r="Z85" s="99"/>
    </row>
    <row r="86" spans="2:26" ht="15">
      <c r="B86" s="76">
        <v>71</v>
      </c>
      <c r="C86" s="93"/>
      <c r="D86" s="94"/>
      <c r="E86" s="93"/>
      <c r="F86" s="93"/>
      <c r="G86" s="93"/>
      <c r="H86" s="171"/>
      <c r="I86" s="93"/>
      <c r="J86" s="93"/>
      <c r="K86" s="136"/>
      <c r="L86" s="179"/>
      <c r="M86" s="79">
        <f>затраты!$E77</f>
        <v>0</v>
      </c>
      <c r="N86" s="131"/>
      <c r="O86" s="131"/>
      <c r="P86" s="132"/>
      <c r="Q86" s="97"/>
      <c r="R86" s="2">
        <f>затраты!E77</f>
        <v>0</v>
      </c>
      <c r="S86" s="2">
        <f>доходы!$E77</f>
        <v>0</v>
      </c>
      <c r="T86" s="70">
        <f t="shared" si="3"/>
        <v>0</v>
      </c>
      <c r="U86" s="88">
        <f>('общие характеристики'!S86-R86)*1.18</f>
        <v>0</v>
      </c>
      <c r="V86" s="88" t="str">
        <f t="shared" si="4"/>
        <v>-</v>
      </c>
      <c r="W86" s="98"/>
      <c r="X86" s="94"/>
      <c r="Y86" s="94"/>
      <c r="Z86" s="99"/>
    </row>
    <row r="87" spans="2:26" ht="15">
      <c r="B87" s="76">
        <v>72</v>
      </c>
      <c r="C87" s="93"/>
      <c r="D87" s="94"/>
      <c r="E87" s="93"/>
      <c r="F87" s="93"/>
      <c r="G87" s="93"/>
      <c r="H87" s="171"/>
      <c r="I87" s="93"/>
      <c r="J87" s="93"/>
      <c r="K87" s="136"/>
      <c r="L87" s="179"/>
      <c r="M87" s="79">
        <f>затраты!$E78</f>
        <v>0</v>
      </c>
      <c r="N87" s="131"/>
      <c r="O87" s="131"/>
      <c r="P87" s="132"/>
      <c r="Q87" s="97"/>
      <c r="R87" s="2">
        <f>затраты!E78</f>
        <v>0</v>
      </c>
      <c r="S87" s="2">
        <f>доходы!$E78</f>
        <v>0</v>
      </c>
      <c r="T87" s="70">
        <f t="shared" si="3"/>
        <v>0</v>
      </c>
      <c r="U87" s="88">
        <f>('общие характеристики'!S87-R87)*1.18</f>
        <v>0</v>
      </c>
      <c r="V87" s="88" t="str">
        <f t="shared" si="4"/>
        <v>-</v>
      </c>
      <c r="W87" s="98"/>
      <c r="X87" s="94"/>
      <c r="Y87" s="94"/>
      <c r="Z87" s="99"/>
    </row>
    <row r="88" spans="2:26" ht="15">
      <c r="B88" s="76">
        <v>73</v>
      </c>
      <c r="C88" s="93"/>
      <c r="D88" s="94"/>
      <c r="E88" s="93"/>
      <c r="F88" s="93"/>
      <c r="G88" s="93"/>
      <c r="H88" s="171"/>
      <c r="I88" s="93"/>
      <c r="J88" s="93"/>
      <c r="K88" s="136"/>
      <c r="L88" s="179"/>
      <c r="M88" s="79">
        <f>затраты!$E79</f>
        <v>0</v>
      </c>
      <c r="N88" s="131"/>
      <c r="O88" s="131"/>
      <c r="P88" s="132"/>
      <c r="Q88" s="97"/>
      <c r="R88" s="2">
        <f>затраты!E79</f>
        <v>0</v>
      </c>
      <c r="S88" s="2">
        <f>доходы!$E79</f>
        <v>0</v>
      </c>
      <c r="T88" s="70">
        <f t="shared" si="3"/>
        <v>0</v>
      </c>
      <c r="U88" s="88">
        <f>('общие характеристики'!S88-R88)*1.18</f>
        <v>0</v>
      </c>
      <c r="V88" s="88" t="str">
        <f t="shared" si="4"/>
        <v>-</v>
      </c>
      <c r="W88" s="98"/>
      <c r="X88" s="94"/>
      <c r="Y88" s="94"/>
      <c r="Z88" s="99"/>
    </row>
    <row r="89" spans="2:26" ht="15">
      <c r="B89" s="76">
        <v>74</v>
      </c>
      <c r="C89" s="93"/>
      <c r="D89" s="94"/>
      <c r="E89" s="93"/>
      <c r="F89" s="93"/>
      <c r="G89" s="93"/>
      <c r="H89" s="171"/>
      <c r="I89" s="93"/>
      <c r="J89" s="93"/>
      <c r="K89" s="136"/>
      <c r="L89" s="179"/>
      <c r="M89" s="79">
        <f>затраты!$E80</f>
        <v>0</v>
      </c>
      <c r="N89" s="131"/>
      <c r="O89" s="131"/>
      <c r="P89" s="132"/>
      <c r="Q89" s="97"/>
      <c r="R89" s="2">
        <f>затраты!E80</f>
        <v>0</v>
      </c>
      <c r="S89" s="2">
        <f>доходы!$E80</f>
        <v>0</v>
      </c>
      <c r="T89" s="70">
        <f t="shared" si="3"/>
        <v>0</v>
      </c>
      <c r="U89" s="88">
        <f>('общие характеристики'!S89-R89)*1.18</f>
        <v>0</v>
      </c>
      <c r="V89" s="88" t="str">
        <f t="shared" si="4"/>
        <v>-</v>
      </c>
      <c r="W89" s="98"/>
      <c r="X89" s="94"/>
      <c r="Y89" s="94"/>
      <c r="Z89" s="99"/>
    </row>
    <row r="90" spans="2:26" ht="15">
      <c r="B90" s="76">
        <v>75</v>
      </c>
      <c r="C90" s="93"/>
      <c r="D90" s="94"/>
      <c r="E90" s="93"/>
      <c r="F90" s="93"/>
      <c r="G90" s="93"/>
      <c r="H90" s="171"/>
      <c r="I90" s="93"/>
      <c r="J90" s="93"/>
      <c r="K90" s="136"/>
      <c r="L90" s="179"/>
      <c r="M90" s="79">
        <f>затраты!$E81</f>
        <v>0</v>
      </c>
      <c r="N90" s="131"/>
      <c r="O90" s="131"/>
      <c r="P90" s="132"/>
      <c r="Q90" s="97"/>
      <c r="R90" s="2">
        <f>затраты!E81</f>
        <v>0</v>
      </c>
      <c r="S90" s="2">
        <f>доходы!$E81</f>
        <v>0</v>
      </c>
      <c r="T90" s="70">
        <f t="shared" si="3"/>
        <v>0</v>
      </c>
      <c r="U90" s="88">
        <f>('общие характеристики'!S90-R90)*1.18</f>
        <v>0</v>
      </c>
      <c r="V90" s="88" t="str">
        <f t="shared" si="4"/>
        <v>-</v>
      </c>
      <c r="W90" s="98"/>
      <c r="X90" s="94"/>
      <c r="Y90" s="94"/>
      <c r="Z90" s="99"/>
    </row>
    <row r="91" spans="2:26" ht="15">
      <c r="B91" s="76">
        <v>76</v>
      </c>
      <c r="C91" s="93"/>
      <c r="D91" s="94"/>
      <c r="E91" s="93"/>
      <c r="F91" s="93"/>
      <c r="G91" s="93"/>
      <c r="H91" s="171"/>
      <c r="I91" s="93"/>
      <c r="J91" s="93"/>
      <c r="K91" s="136"/>
      <c r="L91" s="179"/>
      <c r="M91" s="79">
        <f>затраты!$E82</f>
        <v>0</v>
      </c>
      <c r="N91" s="131"/>
      <c r="O91" s="131"/>
      <c r="P91" s="132"/>
      <c r="Q91" s="97"/>
      <c r="R91" s="2">
        <f>затраты!E82</f>
        <v>0</v>
      </c>
      <c r="S91" s="2">
        <f>доходы!$E82</f>
        <v>0</v>
      </c>
      <c r="T91" s="70">
        <f t="shared" si="3"/>
        <v>0</v>
      </c>
      <c r="U91" s="88">
        <f>('общие характеристики'!S91-R91)*1.18</f>
        <v>0</v>
      </c>
      <c r="V91" s="88" t="str">
        <f t="shared" si="4"/>
        <v>-</v>
      </c>
      <c r="W91" s="98"/>
      <c r="X91" s="94"/>
      <c r="Y91" s="94"/>
      <c r="Z91" s="99"/>
    </row>
    <row r="92" spans="2:26" ht="15">
      <c r="B92" s="76">
        <v>77</v>
      </c>
      <c r="C92" s="93"/>
      <c r="D92" s="94"/>
      <c r="E92" s="93"/>
      <c r="F92" s="93"/>
      <c r="G92" s="93"/>
      <c r="H92" s="171"/>
      <c r="I92" s="93"/>
      <c r="J92" s="93"/>
      <c r="K92" s="136"/>
      <c r="L92" s="179"/>
      <c r="M92" s="79">
        <f>затраты!$E83</f>
        <v>0</v>
      </c>
      <c r="N92" s="131"/>
      <c r="O92" s="131"/>
      <c r="P92" s="132"/>
      <c r="Q92" s="97"/>
      <c r="R92" s="2">
        <f>затраты!E83</f>
        <v>0</v>
      </c>
      <c r="S92" s="2">
        <f>доходы!$E83</f>
        <v>0</v>
      </c>
      <c r="T92" s="70">
        <f t="shared" si="3"/>
        <v>0</v>
      </c>
      <c r="U92" s="88">
        <f>('общие характеристики'!S92-R92)*1.18</f>
        <v>0</v>
      </c>
      <c r="V92" s="88" t="str">
        <f t="shared" si="4"/>
        <v>-</v>
      </c>
      <c r="W92" s="98"/>
      <c r="X92" s="94"/>
      <c r="Y92" s="94"/>
      <c r="Z92" s="99"/>
    </row>
    <row r="93" spans="2:26" ht="15">
      <c r="B93" s="76">
        <v>78</v>
      </c>
      <c r="C93" s="93"/>
      <c r="D93" s="94"/>
      <c r="E93" s="93"/>
      <c r="F93" s="93"/>
      <c r="G93" s="93"/>
      <c r="H93" s="171"/>
      <c r="I93" s="93"/>
      <c r="J93" s="93"/>
      <c r="K93" s="136"/>
      <c r="L93" s="179"/>
      <c r="M93" s="79">
        <f>затраты!$E84</f>
        <v>0</v>
      </c>
      <c r="N93" s="131"/>
      <c r="O93" s="131"/>
      <c r="P93" s="132"/>
      <c r="Q93" s="97"/>
      <c r="R93" s="2">
        <f>затраты!E84</f>
        <v>0</v>
      </c>
      <c r="S93" s="2">
        <f>доходы!$E84</f>
        <v>0</v>
      </c>
      <c r="T93" s="70">
        <f t="shared" si="3"/>
        <v>0</v>
      </c>
      <c r="U93" s="88">
        <f>('общие характеристики'!S93-R93)*1.18</f>
        <v>0</v>
      </c>
      <c r="V93" s="88" t="str">
        <f t="shared" si="4"/>
        <v>-</v>
      </c>
      <c r="W93" s="98"/>
      <c r="X93" s="94"/>
      <c r="Y93" s="94"/>
      <c r="Z93" s="99"/>
    </row>
    <row r="94" spans="2:26" ht="15">
      <c r="B94" s="76">
        <v>79</v>
      </c>
      <c r="C94" s="93"/>
      <c r="D94" s="94"/>
      <c r="E94" s="93"/>
      <c r="F94" s="93"/>
      <c r="G94" s="93"/>
      <c r="H94" s="171"/>
      <c r="I94" s="93"/>
      <c r="J94" s="93"/>
      <c r="K94" s="136"/>
      <c r="L94" s="179"/>
      <c r="M94" s="79">
        <f>затраты!$E85</f>
        <v>0</v>
      </c>
      <c r="N94" s="131"/>
      <c r="O94" s="131"/>
      <c r="P94" s="132"/>
      <c r="Q94" s="97"/>
      <c r="R94" s="2">
        <f>затраты!E85</f>
        <v>0</v>
      </c>
      <c r="S94" s="2">
        <f>доходы!$E85</f>
        <v>0</v>
      </c>
      <c r="T94" s="70">
        <f t="shared" si="3"/>
        <v>0</v>
      </c>
      <c r="U94" s="88">
        <f>('общие характеристики'!S94-R94)*1.18</f>
        <v>0</v>
      </c>
      <c r="V94" s="88" t="str">
        <f t="shared" si="4"/>
        <v>-</v>
      </c>
      <c r="W94" s="98"/>
      <c r="X94" s="94"/>
      <c r="Y94" s="94"/>
      <c r="Z94" s="99"/>
    </row>
    <row r="95" spans="2:26" ht="15">
      <c r="B95" s="76">
        <v>80</v>
      </c>
      <c r="C95" s="93"/>
      <c r="D95" s="94"/>
      <c r="E95" s="93"/>
      <c r="F95" s="93"/>
      <c r="G95" s="93"/>
      <c r="H95" s="171"/>
      <c r="I95" s="93"/>
      <c r="J95" s="93"/>
      <c r="K95" s="136"/>
      <c r="L95" s="179"/>
      <c r="M95" s="79">
        <f>затраты!$E86</f>
        <v>0</v>
      </c>
      <c r="N95" s="131"/>
      <c r="O95" s="131"/>
      <c r="P95" s="132"/>
      <c r="Q95" s="97"/>
      <c r="R95" s="2">
        <f>затраты!E86</f>
        <v>0</v>
      </c>
      <c r="S95" s="2">
        <f>доходы!$E86</f>
        <v>0</v>
      </c>
      <c r="T95" s="70">
        <f t="shared" si="3"/>
        <v>0</v>
      </c>
      <c r="U95" s="88">
        <f>('общие характеристики'!S95-R95)*1.18</f>
        <v>0</v>
      </c>
      <c r="V95" s="88" t="str">
        <f t="shared" si="4"/>
        <v>-</v>
      </c>
      <c r="W95" s="98"/>
      <c r="X95" s="94"/>
      <c r="Y95" s="94"/>
      <c r="Z95" s="99"/>
    </row>
    <row r="96" spans="2:26" ht="15">
      <c r="B96" s="76">
        <v>81</v>
      </c>
      <c r="C96" s="93"/>
      <c r="D96" s="94"/>
      <c r="E96" s="93"/>
      <c r="F96" s="93"/>
      <c r="G96" s="93"/>
      <c r="H96" s="171"/>
      <c r="I96" s="93"/>
      <c r="J96" s="93"/>
      <c r="K96" s="136"/>
      <c r="L96" s="179"/>
      <c r="M96" s="79">
        <f>затраты!$E87</f>
        <v>0</v>
      </c>
      <c r="N96" s="131"/>
      <c r="O96" s="131"/>
      <c r="P96" s="132"/>
      <c r="Q96" s="97"/>
      <c r="R96" s="2">
        <f>затраты!E87</f>
        <v>0</v>
      </c>
      <c r="S96" s="2">
        <f>доходы!$E87</f>
        <v>0</v>
      </c>
      <c r="T96" s="70">
        <f t="shared" si="3"/>
        <v>0</v>
      </c>
      <c r="U96" s="88">
        <f>('общие характеристики'!S96-R96)*1.18</f>
        <v>0</v>
      </c>
      <c r="V96" s="88" t="str">
        <f t="shared" si="4"/>
        <v>-</v>
      </c>
      <c r="W96" s="98"/>
      <c r="X96" s="94"/>
      <c r="Y96" s="94"/>
      <c r="Z96" s="99"/>
    </row>
    <row r="97" spans="2:26" ht="15">
      <c r="B97" s="76">
        <v>82</v>
      </c>
      <c r="C97" s="93"/>
      <c r="D97" s="94"/>
      <c r="E97" s="93"/>
      <c r="F97" s="93"/>
      <c r="G97" s="93"/>
      <c r="H97" s="171"/>
      <c r="I97" s="93"/>
      <c r="J97" s="93"/>
      <c r="K97" s="136"/>
      <c r="L97" s="179"/>
      <c r="M97" s="79">
        <f>затраты!$E88</f>
        <v>0</v>
      </c>
      <c r="N97" s="131"/>
      <c r="O97" s="131"/>
      <c r="P97" s="132"/>
      <c r="Q97" s="97"/>
      <c r="R97" s="2">
        <f>затраты!E88</f>
        <v>0</v>
      </c>
      <c r="S97" s="2">
        <f>доходы!$E88</f>
        <v>0</v>
      </c>
      <c r="T97" s="70">
        <f t="shared" si="3"/>
        <v>0</v>
      </c>
      <c r="U97" s="88">
        <f>('общие характеристики'!S97-R97)*1.18</f>
        <v>0</v>
      </c>
      <c r="V97" s="88" t="str">
        <f t="shared" si="4"/>
        <v>-</v>
      </c>
      <c r="W97" s="98"/>
      <c r="X97" s="94"/>
      <c r="Y97" s="94"/>
      <c r="Z97" s="99"/>
    </row>
    <row r="98" spans="2:26" ht="15">
      <c r="B98" s="76">
        <v>83</v>
      </c>
      <c r="C98" s="93"/>
      <c r="D98" s="94"/>
      <c r="E98" s="93"/>
      <c r="F98" s="93"/>
      <c r="G98" s="93"/>
      <c r="H98" s="171"/>
      <c r="I98" s="93"/>
      <c r="J98" s="93"/>
      <c r="K98" s="136"/>
      <c r="L98" s="179"/>
      <c r="M98" s="79">
        <f>затраты!$E89</f>
        <v>0</v>
      </c>
      <c r="N98" s="131"/>
      <c r="O98" s="131"/>
      <c r="P98" s="132"/>
      <c r="Q98" s="97"/>
      <c r="R98" s="2">
        <f>затраты!E89</f>
        <v>0</v>
      </c>
      <c r="S98" s="2">
        <f>доходы!$E89</f>
        <v>0</v>
      </c>
      <c r="T98" s="70">
        <f t="shared" si="3"/>
        <v>0</v>
      </c>
      <c r="U98" s="88">
        <f>('общие характеристики'!S98-R98)*1.18</f>
        <v>0</v>
      </c>
      <c r="V98" s="88" t="str">
        <f t="shared" si="4"/>
        <v>-</v>
      </c>
      <c r="W98" s="98"/>
      <c r="X98" s="94"/>
      <c r="Y98" s="94"/>
      <c r="Z98" s="99"/>
    </row>
    <row r="99" spans="2:26" ht="15">
      <c r="B99" s="76">
        <v>84</v>
      </c>
      <c r="C99" s="93"/>
      <c r="D99" s="94"/>
      <c r="E99" s="93"/>
      <c r="F99" s="93"/>
      <c r="G99" s="93"/>
      <c r="H99" s="171"/>
      <c r="I99" s="93"/>
      <c r="J99" s="93"/>
      <c r="K99" s="136"/>
      <c r="L99" s="179"/>
      <c r="M99" s="79">
        <f>затраты!$E90</f>
        <v>0</v>
      </c>
      <c r="N99" s="131"/>
      <c r="O99" s="131"/>
      <c r="P99" s="132"/>
      <c r="Q99" s="97"/>
      <c r="R99" s="2">
        <f>затраты!E90</f>
        <v>0</v>
      </c>
      <c r="S99" s="2">
        <f>доходы!$E90</f>
        <v>0</v>
      </c>
      <c r="T99" s="70">
        <f t="shared" si="3"/>
        <v>0</v>
      </c>
      <c r="U99" s="88">
        <f>('общие характеристики'!S99-R99)*1.18</f>
        <v>0</v>
      </c>
      <c r="V99" s="88" t="str">
        <f t="shared" si="4"/>
        <v>-</v>
      </c>
      <c r="W99" s="98"/>
      <c r="X99" s="94"/>
      <c r="Y99" s="94"/>
      <c r="Z99" s="99"/>
    </row>
    <row r="100" spans="2:26" ht="15">
      <c r="B100" s="76">
        <v>85</v>
      </c>
      <c r="C100" s="93"/>
      <c r="D100" s="94"/>
      <c r="E100" s="93"/>
      <c r="F100" s="93"/>
      <c r="G100" s="93"/>
      <c r="H100" s="171"/>
      <c r="I100" s="93"/>
      <c r="J100" s="93"/>
      <c r="K100" s="136"/>
      <c r="L100" s="179"/>
      <c r="M100" s="79">
        <f>затраты!$E91</f>
        <v>0</v>
      </c>
      <c r="N100" s="131"/>
      <c r="O100" s="131"/>
      <c r="P100" s="132"/>
      <c r="Q100" s="97"/>
      <c r="R100" s="2">
        <f>затраты!E91</f>
        <v>0</v>
      </c>
      <c r="S100" s="2">
        <f>доходы!$E91</f>
        <v>0</v>
      </c>
      <c r="T100" s="70">
        <f t="shared" si="3"/>
        <v>0</v>
      </c>
      <c r="U100" s="88">
        <f>('общие характеристики'!S100-R100)*1.18</f>
        <v>0</v>
      </c>
      <c r="V100" s="88" t="str">
        <f t="shared" si="4"/>
        <v>-</v>
      </c>
      <c r="W100" s="98"/>
      <c r="X100" s="94"/>
      <c r="Y100" s="94"/>
      <c r="Z100" s="99"/>
    </row>
    <row r="101" spans="2:26" ht="15">
      <c r="B101" s="76">
        <v>86</v>
      </c>
      <c r="C101" s="93"/>
      <c r="D101" s="94"/>
      <c r="E101" s="93"/>
      <c r="F101" s="93"/>
      <c r="G101" s="93"/>
      <c r="H101" s="171"/>
      <c r="I101" s="93"/>
      <c r="J101" s="93"/>
      <c r="K101" s="136"/>
      <c r="L101" s="179"/>
      <c r="M101" s="79">
        <f>затраты!$E92</f>
        <v>0</v>
      </c>
      <c r="N101" s="131"/>
      <c r="O101" s="131"/>
      <c r="P101" s="132"/>
      <c r="Q101" s="97"/>
      <c r="R101" s="2">
        <f>затраты!E92</f>
        <v>0</v>
      </c>
      <c r="S101" s="2">
        <f>доходы!$E92</f>
        <v>0</v>
      </c>
      <c r="T101" s="70">
        <f t="shared" si="3"/>
        <v>0</v>
      </c>
      <c r="U101" s="88">
        <f>('общие характеристики'!S101-R101)*1.18</f>
        <v>0</v>
      </c>
      <c r="V101" s="88" t="str">
        <f t="shared" si="4"/>
        <v>-</v>
      </c>
      <c r="W101" s="98"/>
      <c r="X101" s="94"/>
      <c r="Y101" s="94"/>
      <c r="Z101" s="99"/>
    </row>
    <row r="102" spans="2:26" ht="15">
      <c r="B102" s="76">
        <v>87</v>
      </c>
      <c r="C102" s="93"/>
      <c r="D102" s="94"/>
      <c r="E102" s="93"/>
      <c r="F102" s="93"/>
      <c r="G102" s="93"/>
      <c r="H102" s="171"/>
      <c r="I102" s="93"/>
      <c r="J102" s="93"/>
      <c r="K102" s="136"/>
      <c r="L102" s="179"/>
      <c r="M102" s="79">
        <f>затраты!$E93</f>
        <v>0</v>
      </c>
      <c r="N102" s="131"/>
      <c r="O102" s="131"/>
      <c r="P102" s="132"/>
      <c r="Q102" s="97"/>
      <c r="R102" s="2">
        <f>затраты!E93</f>
        <v>0</v>
      </c>
      <c r="S102" s="2">
        <f>доходы!$E93</f>
        <v>0</v>
      </c>
      <c r="T102" s="70">
        <f t="shared" si="3"/>
        <v>0</v>
      </c>
      <c r="U102" s="88">
        <f>('общие характеристики'!S102-R102)*1.18</f>
        <v>0</v>
      </c>
      <c r="V102" s="88" t="str">
        <f t="shared" si="4"/>
        <v>-</v>
      </c>
      <c r="W102" s="98"/>
      <c r="X102" s="94"/>
      <c r="Y102" s="94"/>
      <c r="Z102" s="99"/>
    </row>
    <row r="103" spans="2:26" ht="15">
      <c r="B103" s="76">
        <v>88</v>
      </c>
      <c r="C103" s="93"/>
      <c r="D103" s="94"/>
      <c r="E103" s="93"/>
      <c r="F103" s="93"/>
      <c r="G103" s="93"/>
      <c r="H103" s="171"/>
      <c r="I103" s="93"/>
      <c r="J103" s="93"/>
      <c r="K103" s="136"/>
      <c r="L103" s="179"/>
      <c r="M103" s="79">
        <f>затраты!$E94</f>
        <v>0</v>
      </c>
      <c r="N103" s="131"/>
      <c r="O103" s="131"/>
      <c r="P103" s="132"/>
      <c r="Q103" s="97"/>
      <c r="R103" s="2">
        <f>затраты!E94</f>
        <v>0</v>
      </c>
      <c r="S103" s="2">
        <f>доходы!$E94</f>
        <v>0</v>
      </c>
      <c r="T103" s="70">
        <f t="shared" si="3"/>
        <v>0</v>
      </c>
      <c r="U103" s="88">
        <f>('общие характеристики'!S103-R103)*1.18</f>
        <v>0</v>
      </c>
      <c r="V103" s="88" t="str">
        <f t="shared" si="4"/>
        <v>-</v>
      </c>
      <c r="W103" s="98"/>
      <c r="X103" s="94"/>
      <c r="Y103" s="94"/>
      <c r="Z103" s="99"/>
    </row>
    <row r="104" spans="2:26" ht="15">
      <c r="B104" s="76">
        <v>89</v>
      </c>
      <c r="C104" s="93"/>
      <c r="D104" s="94"/>
      <c r="E104" s="93"/>
      <c r="F104" s="93"/>
      <c r="G104" s="93"/>
      <c r="H104" s="171"/>
      <c r="I104" s="93"/>
      <c r="J104" s="93"/>
      <c r="K104" s="136"/>
      <c r="L104" s="179"/>
      <c r="M104" s="79">
        <f>затраты!$E95</f>
        <v>0</v>
      </c>
      <c r="N104" s="131"/>
      <c r="O104" s="131"/>
      <c r="P104" s="132"/>
      <c r="Q104" s="97"/>
      <c r="R104" s="2">
        <f>затраты!E95</f>
        <v>0</v>
      </c>
      <c r="S104" s="2">
        <f>доходы!$E95</f>
        <v>0</v>
      </c>
      <c r="T104" s="70">
        <f t="shared" si="3"/>
        <v>0</v>
      </c>
      <c r="U104" s="88">
        <f>('общие характеристики'!S104-R104)*1.18</f>
        <v>0</v>
      </c>
      <c r="V104" s="88" t="str">
        <f t="shared" si="4"/>
        <v>-</v>
      </c>
      <c r="W104" s="98"/>
      <c r="X104" s="94"/>
      <c r="Y104" s="94"/>
      <c r="Z104" s="99"/>
    </row>
    <row r="105" spans="2:26" ht="15">
      <c r="B105" s="76">
        <v>90</v>
      </c>
      <c r="C105" s="93"/>
      <c r="D105" s="94"/>
      <c r="E105" s="93"/>
      <c r="F105" s="93"/>
      <c r="G105" s="93"/>
      <c r="H105" s="171"/>
      <c r="I105" s="93"/>
      <c r="J105" s="93"/>
      <c r="K105" s="136"/>
      <c r="L105" s="179"/>
      <c r="M105" s="79">
        <f>затраты!$E96</f>
        <v>0</v>
      </c>
      <c r="N105" s="131"/>
      <c r="O105" s="131"/>
      <c r="P105" s="132"/>
      <c r="Q105" s="97"/>
      <c r="R105" s="2">
        <f>затраты!E96</f>
        <v>0</v>
      </c>
      <c r="S105" s="2">
        <f>доходы!$E96</f>
        <v>0</v>
      </c>
      <c r="T105" s="70">
        <f t="shared" si="3"/>
        <v>0</v>
      </c>
      <c r="U105" s="88">
        <f>('общие характеристики'!S105-R105)*1.18</f>
        <v>0</v>
      </c>
      <c r="V105" s="88" t="str">
        <f t="shared" si="4"/>
        <v>-</v>
      </c>
      <c r="W105" s="98"/>
      <c r="X105" s="94"/>
      <c r="Y105" s="94"/>
      <c r="Z105" s="99"/>
    </row>
    <row r="106" spans="2:26" ht="15">
      <c r="B106" s="76">
        <v>91</v>
      </c>
      <c r="C106" s="93"/>
      <c r="D106" s="94"/>
      <c r="E106" s="93"/>
      <c r="F106" s="93"/>
      <c r="G106" s="93"/>
      <c r="H106" s="171"/>
      <c r="I106" s="93"/>
      <c r="J106" s="93"/>
      <c r="K106" s="136"/>
      <c r="L106" s="179"/>
      <c r="M106" s="79">
        <f>затраты!$E97</f>
        <v>0</v>
      </c>
      <c r="N106" s="131"/>
      <c r="O106" s="131"/>
      <c r="P106" s="132"/>
      <c r="Q106" s="97"/>
      <c r="R106" s="2">
        <f>затраты!E97</f>
        <v>0</v>
      </c>
      <c r="S106" s="2">
        <f>доходы!$E97</f>
        <v>0</v>
      </c>
      <c r="T106" s="70">
        <f t="shared" si="3"/>
        <v>0</v>
      </c>
      <c r="U106" s="88">
        <f>('общие характеристики'!S106-R106)*1.18</f>
        <v>0</v>
      </c>
      <c r="V106" s="88" t="str">
        <f t="shared" si="4"/>
        <v>-</v>
      </c>
      <c r="W106" s="98"/>
      <c r="X106" s="94"/>
      <c r="Y106" s="94"/>
      <c r="Z106" s="99"/>
    </row>
    <row r="107" spans="2:26" ht="15">
      <c r="B107" s="76">
        <v>92</v>
      </c>
      <c r="C107" s="93"/>
      <c r="D107" s="94"/>
      <c r="E107" s="93"/>
      <c r="F107" s="93"/>
      <c r="G107" s="93"/>
      <c r="H107" s="171"/>
      <c r="I107" s="93"/>
      <c r="J107" s="93"/>
      <c r="K107" s="136"/>
      <c r="L107" s="179"/>
      <c r="M107" s="79">
        <f>затраты!$E98</f>
        <v>0</v>
      </c>
      <c r="N107" s="131"/>
      <c r="O107" s="131"/>
      <c r="P107" s="132"/>
      <c r="Q107" s="97"/>
      <c r="R107" s="2">
        <f>затраты!E98</f>
        <v>0</v>
      </c>
      <c r="S107" s="2">
        <f>доходы!$E98</f>
        <v>0</v>
      </c>
      <c r="T107" s="70">
        <f t="shared" si="3"/>
        <v>0</v>
      </c>
      <c r="U107" s="88">
        <f>('общие характеристики'!S107-R107)*1.18</f>
        <v>0</v>
      </c>
      <c r="V107" s="88" t="str">
        <f t="shared" si="4"/>
        <v>-</v>
      </c>
      <c r="W107" s="98"/>
      <c r="X107" s="94"/>
      <c r="Y107" s="94"/>
      <c r="Z107" s="99"/>
    </row>
    <row r="108" spans="2:26" ht="15">
      <c r="B108" s="76">
        <v>93</v>
      </c>
      <c r="C108" s="93"/>
      <c r="D108" s="94"/>
      <c r="E108" s="93"/>
      <c r="F108" s="93"/>
      <c r="G108" s="93"/>
      <c r="H108" s="171"/>
      <c r="I108" s="93"/>
      <c r="J108" s="93"/>
      <c r="K108" s="136"/>
      <c r="L108" s="179"/>
      <c r="M108" s="79">
        <f>затраты!$E99</f>
        <v>0</v>
      </c>
      <c r="N108" s="131"/>
      <c r="O108" s="131"/>
      <c r="P108" s="132"/>
      <c r="Q108" s="97"/>
      <c r="R108" s="2">
        <f>затраты!E99</f>
        <v>0</v>
      </c>
      <c r="S108" s="2">
        <f>доходы!$E99</f>
        <v>0</v>
      </c>
      <c r="T108" s="70">
        <f t="shared" si="3"/>
        <v>0</v>
      </c>
      <c r="U108" s="88">
        <f>('общие характеристики'!S108-R108)*1.18</f>
        <v>0</v>
      </c>
      <c r="V108" s="88" t="str">
        <f t="shared" si="4"/>
        <v>-</v>
      </c>
      <c r="W108" s="98"/>
      <c r="X108" s="94"/>
      <c r="Y108" s="94"/>
      <c r="Z108" s="99"/>
    </row>
    <row r="109" spans="2:26" ht="15">
      <c r="B109" s="76">
        <v>94</v>
      </c>
      <c r="C109" s="93"/>
      <c r="D109" s="94"/>
      <c r="E109" s="93"/>
      <c r="F109" s="93"/>
      <c r="G109" s="93"/>
      <c r="H109" s="171"/>
      <c r="I109" s="93"/>
      <c r="J109" s="93"/>
      <c r="K109" s="136"/>
      <c r="L109" s="179"/>
      <c r="M109" s="79">
        <f>затраты!$E100</f>
        <v>0</v>
      </c>
      <c r="N109" s="131"/>
      <c r="O109" s="131"/>
      <c r="P109" s="132"/>
      <c r="Q109" s="97"/>
      <c r="R109" s="2">
        <f>затраты!E100</f>
        <v>0</v>
      </c>
      <c r="S109" s="2">
        <f>доходы!$E100</f>
        <v>0</v>
      </c>
      <c r="T109" s="70">
        <f t="shared" si="3"/>
        <v>0</v>
      </c>
      <c r="U109" s="88">
        <f>('общие характеристики'!S109-R109)*1.18</f>
        <v>0</v>
      </c>
      <c r="V109" s="88" t="str">
        <f t="shared" si="4"/>
        <v>-</v>
      </c>
      <c r="W109" s="98"/>
      <c r="X109" s="94"/>
      <c r="Y109" s="94"/>
      <c r="Z109" s="99"/>
    </row>
    <row r="110" spans="2:26" ht="15">
      <c r="B110" s="76">
        <v>95</v>
      </c>
      <c r="C110" s="93"/>
      <c r="D110" s="94"/>
      <c r="E110" s="93"/>
      <c r="F110" s="93"/>
      <c r="G110" s="93"/>
      <c r="H110" s="171"/>
      <c r="I110" s="93"/>
      <c r="J110" s="93"/>
      <c r="K110" s="136"/>
      <c r="L110" s="179"/>
      <c r="M110" s="79">
        <f>затраты!$E101</f>
        <v>0</v>
      </c>
      <c r="N110" s="131"/>
      <c r="O110" s="131"/>
      <c r="P110" s="132"/>
      <c r="Q110" s="97"/>
      <c r="R110" s="2">
        <f>затраты!E101</f>
        <v>0</v>
      </c>
      <c r="S110" s="2">
        <f>доходы!$E101</f>
        <v>0</v>
      </c>
      <c r="T110" s="70">
        <f t="shared" si="3"/>
        <v>0</v>
      </c>
      <c r="U110" s="88">
        <f>('общие характеристики'!S110-R110)*1.18</f>
        <v>0</v>
      </c>
      <c r="V110" s="88" t="str">
        <f t="shared" si="4"/>
        <v>-</v>
      </c>
      <c r="W110" s="98"/>
      <c r="X110" s="94"/>
      <c r="Y110" s="94"/>
      <c r="Z110" s="99"/>
    </row>
    <row r="111" spans="2:26" ht="15">
      <c r="B111" s="76">
        <v>96</v>
      </c>
      <c r="C111" s="93"/>
      <c r="D111" s="94"/>
      <c r="E111" s="93"/>
      <c r="F111" s="93"/>
      <c r="G111" s="93"/>
      <c r="H111" s="171"/>
      <c r="I111" s="93"/>
      <c r="J111" s="93"/>
      <c r="K111" s="136"/>
      <c r="L111" s="179"/>
      <c r="M111" s="79">
        <f>затраты!$E102</f>
        <v>0</v>
      </c>
      <c r="N111" s="131"/>
      <c r="O111" s="131"/>
      <c r="P111" s="132"/>
      <c r="Q111" s="97"/>
      <c r="R111" s="2">
        <f>затраты!E102</f>
        <v>0</v>
      </c>
      <c r="S111" s="2">
        <f>доходы!$E102</f>
        <v>0</v>
      </c>
      <c r="T111" s="70">
        <f t="shared" si="3"/>
        <v>0</v>
      </c>
      <c r="U111" s="88">
        <f>('общие характеристики'!S111-R111)*1.18</f>
        <v>0</v>
      </c>
      <c r="V111" s="88" t="str">
        <f t="shared" si="4"/>
        <v>-</v>
      </c>
      <c r="W111" s="98"/>
      <c r="X111" s="94"/>
      <c r="Y111" s="94"/>
      <c r="Z111" s="99"/>
    </row>
    <row r="112" spans="2:26" ht="15">
      <c r="B112" s="76">
        <v>97</v>
      </c>
      <c r="C112" s="93"/>
      <c r="D112" s="94"/>
      <c r="E112" s="93"/>
      <c r="F112" s="93"/>
      <c r="G112" s="93"/>
      <c r="H112" s="171"/>
      <c r="I112" s="93"/>
      <c r="J112" s="93"/>
      <c r="K112" s="136"/>
      <c r="L112" s="179"/>
      <c r="M112" s="79">
        <f>затраты!$E103</f>
        <v>0</v>
      </c>
      <c r="N112" s="131"/>
      <c r="O112" s="131"/>
      <c r="P112" s="132"/>
      <c r="Q112" s="97"/>
      <c r="R112" s="2">
        <f>затраты!E103</f>
        <v>0</v>
      </c>
      <c r="S112" s="2">
        <f>доходы!$E103</f>
        <v>0</v>
      </c>
      <c r="T112" s="70">
        <f t="shared" si="3"/>
        <v>0</v>
      </c>
      <c r="U112" s="88">
        <f>('общие характеристики'!S112-R112)*1.18</f>
        <v>0</v>
      </c>
      <c r="V112" s="88" t="str">
        <f t="shared" si="4"/>
        <v>-</v>
      </c>
      <c r="W112" s="98"/>
      <c r="X112" s="94"/>
      <c r="Y112" s="94"/>
      <c r="Z112" s="99"/>
    </row>
    <row r="113" spans="2:26" ht="15">
      <c r="B113" s="76">
        <v>98</v>
      </c>
      <c r="C113" s="93"/>
      <c r="D113" s="94"/>
      <c r="E113" s="93"/>
      <c r="F113" s="93"/>
      <c r="G113" s="93"/>
      <c r="H113" s="171"/>
      <c r="I113" s="93"/>
      <c r="J113" s="93"/>
      <c r="K113" s="136"/>
      <c r="L113" s="179"/>
      <c r="M113" s="79">
        <f>затраты!$E104</f>
        <v>0</v>
      </c>
      <c r="N113" s="131"/>
      <c r="O113" s="131"/>
      <c r="P113" s="132"/>
      <c r="Q113" s="97"/>
      <c r="R113" s="2">
        <f>затраты!E104</f>
        <v>0</v>
      </c>
      <c r="S113" s="2">
        <f>доходы!$E104</f>
        <v>0</v>
      </c>
      <c r="T113" s="70">
        <f t="shared" si="3"/>
        <v>0</v>
      </c>
      <c r="U113" s="88">
        <f>('общие характеристики'!S113-R113)*1.18</f>
        <v>0</v>
      </c>
      <c r="V113" s="88" t="str">
        <f t="shared" si="4"/>
        <v>-</v>
      </c>
      <c r="W113" s="98"/>
      <c r="X113" s="94"/>
      <c r="Y113" s="94"/>
      <c r="Z113" s="99"/>
    </row>
    <row r="114" spans="2:26" ht="15">
      <c r="B114" s="76">
        <v>99</v>
      </c>
      <c r="C114" s="93"/>
      <c r="D114" s="94"/>
      <c r="E114" s="93"/>
      <c r="F114" s="93"/>
      <c r="G114" s="93"/>
      <c r="H114" s="171"/>
      <c r="I114" s="93"/>
      <c r="J114" s="93"/>
      <c r="K114" s="136"/>
      <c r="L114" s="179"/>
      <c r="M114" s="79">
        <f>затраты!$E105</f>
        <v>0</v>
      </c>
      <c r="N114" s="131"/>
      <c r="O114" s="131"/>
      <c r="P114" s="132"/>
      <c r="Q114" s="97"/>
      <c r="R114" s="2">
        <f>затраты!E105</f>
        <v>0</v>
      </c>
      <c r="S114" s="2">
        <f>доходы!$E105</f>
        <v>0</v>
      </c>
      <c r="T114" s="70">
        <f t="shared" si="3"/>
        <v>0</v>
      </c>
      <c r="U114" s="88">
        <f>('общие характеристики'!S114-R114)*1.18</f>
        <v>0</v>
      </c>
      <c r="V114" s="88" t="str">
        <f t="shared" si="4"/>
        <v>-</v>
      </c>
      <c r="W114" s="98"/>
      <c r="X114" s="94"/>
      <c r="Y114" s="94"/>
      <c r="Z114" s="99"/>
    </row>
    <row r="115" spans="2:26" ht="15">
      <c r="B115" s="76">
        <v>100</v>
      </c>
      <c r="C115" s="93"/>
      <c r="D115" s="94"/>
      <c r="E115" s="93"/>
      <c r="F115" s="93"/>
      <c r="G115" s="93"/>
      <c r="H115" s="171"/>
      <c r="I115" s="93"/>
      <c r="J115" s="93"/>
      <c r="K115" s="136"/>
      <c r="L115" s="179"/>
      <c r="M115" s="79">
        <f>затраты!$E106</f>
        <v>0</v>
      </c>
      <c r="N115" s="131"/>
      <c r="O115" s="131"/>
      <c r="P115" s="132"/>
      <c r="Q115" s="97"/>
      <c r="R115" s="2">
        <f>затраты!E106</f>
        <v>0</v>
      </c>
      <c r="S115" s="2">
        <f>доходы!$E106</f>
        <v>0</v>
      </c>
      <c r="T115" s="70">
        <f t="shared" si="3"/>
        <v>0</v>
      </c>
      <c r="U115" s="88">
        <f>('общие характеристики'!S115-R115)*1.18</f>
        <v>0</v>
      </c>
      <c r="V115" s="88" t="str">
        <f t="shared" si="4"/>
        <v>-</v>
      </c>
      <c r="W115" s="98"/>
      <c r="X115" s="94"/>
      <c r="Y115" s="94"/>
      <c r="Z115" s="99"/>
    </row>
  </sheetData>
  <sheetProtection password="CC96" sheet="1" objects="1" scenarios="1" selectLockedCells="1"/>
  <mergeCells count="30">
    <mergeCell ref="B15:E15"/>
    <mergeCell ref="D11:D13"/>
    <mergeCell ref="K11:M11"/>
    <mergeCell ref="M12:M13"/>
    <mergeCell ref="W11:Z11"/>
    <mergeCell ref="W12:W13"/>
    <mergeCell ref="X12:X13"/>
    <mergeCell ref="Y12:Y13"/>
    <mergeCell ref="Z12:Z13"/>
    <mergeCell ref="V11:V14"/>
    <mergeCell ref="T11:T12"/>
    <mergeCell ref="R11:R12"/>
    <mergeCell ref="Q11:Q12"/>
    <mergeCell ref="S11:S12"/>
    <mergeCell ref="N13:P13"/>
    <mergeCell ref="L12:L13"/>
    <mergeCell ref="W9:Z9"/>
    <mergeCell ref="K9:T9"/>
    <mergeCell ref="U9:V9"/>
    <mergeCell ref="G11:G13"/>
    <mergeCell ref="K12:K13"/>
    <mergeCell ref="H11:H13"/>
    <mergeCell ref="I11:J11"/>
    <mergeCell ref="I12:I13"/>
    <mergeCell ref="J12:J13"/>
    <mergeCell ref="B9:J9"/>
    <mergeCell ref="F11:F13"/>
    <mergeCell ref="E11:E13"/>
    <mergeCell ref="B11:B13"/>
    <mergeCell ref="C11:C13"/>
  </mergeCells>
  <conditionalFormatting sqref="C16:C115">
    <cfRule type="cellIs" priority="33" dxfId="2" operator="equal">
      <formula>"грунт"</formula>
    </cfRule>
  </conditionalFormatting>
  <conditionalFormatting sqref="U16:U115">
    <cfRule type="cellIs" priority="30" dxfId="5" operator="lessThan">
      <formula>0</formula>
    </cfRule>
  </conditionalFormatting>
  <conditionalFormatting sqref="V16:Z115">
    <cfRule type="containsText" priority="15" dxfId="5" operator="containsText" text="превышают">
      <formula>NOT(ISERROR(SEARCH("превышают",V16)))</formula>
    </cfRule>
  </conditionalFormatting>
  <conditionalFormatting sqref="Q16:T115">
    <cfRule type="cellIs" priority="13" dxfId="0" operator="lessThan">
      <formula>0</formula>
    </cfRule>
  </conditionalFormatting>
  <conditionalFormatting sqref="K16:K115">
    <cfRule type="containsText" priority="2" dxfId="3" operator="containsText" text="требуется демонтаж">
      <formula>NOT(ISERROR(SEARCH("требуется демонтаж",K16)))</formula>
    </cfRule>
  </conditionalFormatting>
  <dataValidations count="4">
    <dataValidation type="list" allowBlank="1" showInputMessage="1" showErrorMessage="1" sqref="C16:C115">
      <formula1>филиал</formula1>
    </dataValidation>
    <dataValidation type="list" showInputMessage="1" showErrorMessage="1" sqref="K16:K115">
      <formula1>демонтаж</formula1>
    </dataValidation>
    <dataValidation type="list" allowBlank="1" showInputMessage="1" showErrorMessage="1" sqref="F16:F115">
      <formula1>типЛинии</formula1>
    </dataValidation>
    <dataValidation showInputMessage="1" showErrorMessage="1" sqref="L16:M115"/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14"/>
  <sheetViews>
    <sheetView zoomScale="80" zoomScaleNormal="80" workbookViewId="0" topLeftCell="A1">
      <selection activeCell="D14" sqref="D14:F14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30.28125" style="3" customWidth="1"/>
    <col min="8" max="12" width="20.28125" style="3" customWidth="1"/>
    <col min="13" max="16384" width="9.140625" style="3" customWidth="1"/>
  </cols>
  <sheetData>
    <row r="2" ht="15.75">
      <c r="B2" s="143" t="s">
        <v>63</v>
      </c>
    </row>
    <row r="3" spans="2:6" ht="15.75">
      <c r="B3" s="143" t="s">
        <v>62</v>
      </c>
      <c r="C3" s="104"/>
      <c r="D3" s="105"/>
      <c r="E3" s="105"/>
      <c r="F3" s="105"/>
    </row>
    <row r="4" spans="2:6" ht="16.15" thickBot="1">
      <c r="B4" s="101"/>
      <c r="C4" s="104"/>
      <c r="D4" s="105"/>
      <c r="E4" s="105"/>
      <c r="F4" s="105"/>
    </row>
    <row r="5" spans="2:6" ht="16.5" thickBot="1">
      <c r="B5" s="103"/>
      <c r="C5" s="101" t="s">
        <v>57</v>
      </c>
      <c r="D5" s="105"/>
      <c r="E5" s="105"/>
      <c r="F5" s="105"/>
    </row>
    <row r="6" ht="15" thickBot="1"/>
    <row r="7" spans="2:15" ht="14.25" customHeight="1" thickBot="1">
      <c r="B7" s="61">
        <f>'общие характеристики'!$E$7</f>
        <v>0</v>
      </c>
      <c r="C7" s="4" t="s">
        <v>18</v>
      </c>
      <c r="D7" s="25"/>
      <c r="E7" s="25"/>
      <c r="F7" s="34"/>
      <c r="J7" s="27"/>
      <c r="O7" s="27"/>
    </row>
    <row r="8" spans="2:12" ht="18" customHeight="1">
      <c r="B8" s="64"/>
      <c r="C8" s="29"/>
      <c r="D8" s="29"/>
      <c r="E8" s="29"/>
      <c r="F8" s="29"/>
      <c r="G8" s="29"/>
      <c r="J8" s="29"/>
      <c r="K8" s="29"/>
      <c r="L8" s="29"/>
    </row>
    <row r="9" spans="2:6" ht="15">
      <c r="B9" s="241" t="s">
        <v>96</v>
      </c>
      <c r="C9" s="242"/>
      <c r="D9" s="242"/>
      <c r="E9" s="242"/>
      <c r="F9" s="243"/>
    </row>
    <row r="10" spans="2:6" ht="28.5" customHeight="1">
      <c r="B10" s="244"/>
      <c r="C10" s="245"/>
      <c r="D10" s="62" t="s">
        <v>88</v>
      </c>
      <c r="E10" s="62" t="s">
        <v>47</v>
      </c>
      <c r="F10" s="62" t="s">
        <v>87</v>
      </c>
    </row>
    <row r="11" spans="2:6" ht="15">
      <c r="B11" s="246"/>
      <c r="C11" s="247"/>
      <c r="D11" s="65" t="s">
        <v>13</v>
      </c>
      <c r="E11" s="65" t="s">
        <v>14</v>
      </c>
      <c r="F11" s="66" t="s">
        <v>89</v>
      </c>
    </row>
    <row r="12" spans="2:6" ht="34.5" customHeight="1">
      <c r="B12" s="248" t="s">
        <v>41</v>
      </c>
      <c r="C12" s="249"/>
      <c r="D12" s="63">
        <f>D13*$D$14/1000</f>
        <v>307.46880335000003</v>
      </c>
      <c r="E12" s="63">
        <f>E13*$D$14/1000</f>
        <v>105.1841734</v>
      </c>
      <c r="F12" s="63">
        <f>F13*$D$14/1000</f>
        <v>118.3481708</v>
      </c>
    </row>
    <row r="13" spans="2:7" ht="20.25" customHeight="1">
      <c r="B13" s="239" t="s">
        <v>112</v>
      </c>
      <c r="C13" s="250"/>
      <c r="D13" s="106">
        <v>4811.5</v>
      </c>
      <c r="E13" s="106">
        <v>1646</v>
      </c>
      <c r="F13" s="106">
        <v>1852</v>
      </c>
      <c r="G13" s="30" t="s">
        <v>113</v>
      </c>
    </row>
    <row r="14" spans="2:7" ht="18" customHeight="1">
      <c r="B14" s="239" t="s">
        <v>114</v>
      </c>
      <c r="C14" s="240"/>
      <c r="D14" s="251">
        <v>63.9029</v>
      </c>
      <c r="E14" s="252"/>
      <c r="F14" s="253"/>
      <c r="G14" s="30" t="s">
        <v>115</v>
      </c>
    </row>
  </sheetData>
  <sheetProtection password="CC96" sheet="1" objects="1" scenarios="1" selectLockedCells="1"/>
  <mergeCells count="6">
    <mergeCell ref="B14:C14"/>
    <mergeCell ref="B9:F9"/>
    <mergeCell ref="B10:C11"/>
    <mergeCell ref="B12:C12"/>
    <mergeCell ref="B13:C13"/>
    <mergeCell ref="D14:F14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DS110"/>
  <sheetViews>
    <sheetView zoomScale="80" zoomScaleNormal="80" workbookViewId="0" topLeftCell="A1">
      <selection activeCell="G17" sqref="G17"/>
    </sheetView>
  </sheetViews>
  <sheetFormatPr defaultColWidth="9.140625" defaultRowHeight="15"/>
  <cols>
    <col min="1" max="1" width="9.140625" style="27" customWidth="1"/>
    <col min="2" max="3" width="12.140625" style="125" customWidth="1"/>
    <col min="4" max="4" width="20.8515625" style="125" customWidth="1"/>
    <col min="5" max="5" width="23.140625" style="122" customWidth="1"/>
    <col min="6" max="6" width="17.8515625" style="122" customWidth="1"/>
    <col min="7" max="7" width="21.00390625" style="122" customWidth="1"/>
    <col min="8" max="8" width="21.7109375" style="122" customWidth="1"/>
    <col min="9" max="9" width="20.00390625" style="122" customWidth="1"/>
    <col min="10" max="10" width="19.00390625" style="122" customWidth="1"/>
    <col min="11" max="12" width="24.7109375" style="122" customWidth="1"/>
    <col min="13" max="123" width="9.140625" style="27" customWidth="1"/>
    <col min="124" max="244" width="9.140625" style="3" customWidth="1"/>
    <col min="245" max="245" width="5.57421875" style="3" customWidth="1"/>
    <col min="246" max="246" width="17.57421875" style="3" customWidth="1"/>
    <col min="247" max="250" width="9.140625" style="3" customWidth="1"/>
    <col min="251" max="251" width="10.8515625" style="3" customWidth="1"/>
    <col min="252" max="252" width="9.140625" style="3" customWidth="1"/>
    <col min="253" max="253" width="15.00390625" style="3" customWidth="1"/>
    <col min="254" max="254" width="14.7109375" style="3" customWidth="1"/>
    <col min="255" max="256" width="9.140625" style="3" customWidth="1"/>
    <col min="257" max="257" width="11.28125" style="3" customWidth="1"/>
    <col min="258" max="259" width="9.140625" style="3" customWidth="1"/>
    <col min="260" max="260" width="12.421875" style="3" customWidth="1"/>
    <col min="261" max="261" width="9.140625" style="3" customWidth="1"/>
    <col min="262" max="262" width="10.7109375" style="3" customWidth="1"/>
    <col min="263" max="500" width="9.140625" style="3" customWidth="1"/>
    <col min="501" max="501" width="5.57421875" style="3" customWidth="1"/>
    <col min="502" max="502" width="17.57421875" style="3" customWidth="1"/>
    <col min="503" max="506" width="9.140625" style="3" customWidth="1"/>
    <col min="507" max="507" width="10.8515625" style="3" customWidth="1"/>
    <col min="508" max="508" width="9.140625" style="3" customWidth="1"/>
    <col min="509" max="509" width="15.00390625" style="3" customWidth="1"/>
    <col min="510" max="510" width="14.7109375" style="3" customWidth="1"/>
    <col min="511" max="512" width="9.140625" style="3" customWidth="1"/>
    <col min="513" max="513" width="11.28125" style="3" customWidth="1"/>
    <col min="514" max="515" width="9.140625" style="3" customWidth="1"/>
    <col min="516" max="516" width="12.421875" style="3" customWidth="1"/>
    <col min="517" max="517" width="9.140625" style="3" customWidth="1"/>
    <col min="518" max="518" width="10.7109375" style="3" customWidth="1"/>
    <col min="519" max="756" width="9.140625" style="3" customWidth="1"/>
    <col min="757" max="757" width="5.57421875" style="3" customWidth="1"/>
    <col min="758" max="758" width="17.57421875" style="3" customWidth="1"/>
    <col min="759" max="762" width="9.140625" style="3" customWidth="1"/>
    <col min="763" max="763" width="10.8515625" style="3" customWidth="1"/>
    <col min="764" max="764" width="9.140625" style="3" customWidth="1"/>
    <col min="765" max="765" width="15.00390625" style="3" customWidth="1"/>
    <col min="766" max="766" width="14.7109375" style="3" customWidth="1"/>
    <col min="767" max="768" width="9.140625" style="3" customWidth="1"/>
    <col min="769" max="769" width="11.28125" style="3" customWidth="1"/>
    <col min="770" max="771" width="9.140625" style="3" customWidth="1"/>
    <col min="772" max="772" width="12.421875" style="3" customWidth="1"/>
    <col min="773" max="773" width="9.140625" style="3" customWidth="1"/>
    <col min="774" max="774" width="10.7109375" style="3" customWidth="1"/>
    <col min="775" max="1012" width="9.140625" style="3" customWidth="1"/>
    <col min="1013" max="1013" width="5.57421875" style="3" customWidth="1"/>
    <col min="1014" max="1014" width="17.57421875" style="3" customWidth="1"/>
    <col min="1015" max="1018" width="9.140625" style="3" customWidth="1"/>
    <col min="1019" max="1019" width="10.8515625" style="3" customWidth="1"/>
    <col min="1020" max="1020" width="9.140625" style="3" customWidth="1"/>
    <col min="1021" max="1021" width="15.00390625" style="3" customWidth="1"/>
    <col min="1022" max="1022" width="14.7109375" style="3" customWidth="1"/>
    <col min="1023" max="1024" width="9.140625" style="3" customWidth="1"/>
    <col min="1025" max="1025" width="11.28125" style="3" customWidth="1"/>
    <col min="1026" max="1027" width="9.140625" style="3" customWidth="1"/>
    <col min="1028" max="1028" width="12.421875" style="3" customWidth="1"/>
    <col min="1029" max="1029" width="9.140625" style="3" customWidth="1"/>
    <col min="1030" max="1030" width="10.7109375" style="3" customWidth="1"/>
    <col min="1031" max="1268" width="9.140625" style="3" customWidth="1"/>
    <col min="1269" max="1269" width="5.57421875" style="3" customWidth="1"/>
    <col min="1270" max="1270" width="17.57421875" style="3" customWidth="1"/>
    <col min="1271" max="1274" width="9.140625" style="3" customWidth="1"/>
    <col min="1275" max="1275" width="10.8515625" style="3" customWidth="1"/>
    <col min="1276" max="1276" width="9.140625" style="3" customWidth="1"/>
    <col min="1277" max="1277" width="15.00390625" style="3" customWidth="1"/>
    <col min="1278" max="1278" width="14.7109375" style="3" customWidth="1"/>
    <col min="1279" max="1280" width="9.140625" style="3" customWidth="1"/>
    <col min="1281" max="1281" width="11.28125" style="3" customWidth="1"/>
    <col min="1282" max="1283" width="9.140625" style="3" customWidth="1"/>
    <col min="1284" max="1284" width="12.421875" style="3" customWidth="1"/>
    <col min="1285" max="1285" width="9.140625" style="3" customWidth="1"/>
    <col min="1286" max="1286" width="10.7109375" style="3" customWidth="1"/>
    <col min="1287" max="1524" width="9.140625" style="3" customWidth="1"/>
    <col min="1525" max="1525" width="5.57421875" style="3" customWidth="1"/>
    <col min="1526" max="1526" width="17.57421875" style="3" customWidth="1"/>
    <col min="1527" max="1530" width="9.140625" style="3" customWidth="1"/>
    <col min="1531" max="1531" width="10.8515625" style="3" customWidth="1"/>
    <col min="1532" max="1532" width="9.140625" style="3" customWidth="1"/>
    <col min="1533" max="1533" width="15.00390625" style="3" customWidth="1"/>
    <col min="1534" max="1534" width="14.7109375" style="3" customWidth="1"/>
    <col min="1535" max="1536" width="9.140625" style="3" customWidth="1"/>
    <col min="1537" max="1537" width="11.28125" style="3" customWidth="1"/>
    <col min="1538" max="1539" width="9.140625" style="3" customWidth="1"/>
    <col min="1540" max="1540" width="12.421875" style="3" customWidth="1"/>
    <col min="1541" max="1541" width="9.140625" style="3" customWidth="1"/>
    <col min="1542" max="1542" width="10.7109375" style="3" customWidth="1"/>
    <col min="1543" max="1780" width="9.140625" style="3" customWidth="1"/>
    <col min="1781" max="1781" width="5.57421875" style="3" customWidth="1"/>
    <col min="1782" max="1782" width="17.57421875" style="3" customWidth="1"/>
    <col min="1783" max="1786" width="9.140625" style="3" customWidth="1"/>
    <col min="1787" max="1787" width="10.8515625" style="3" customWidth="1"/>
    <col min="1788" max="1788" width="9.140625" style="3" customWidth="1"/>
    <col min="1789" max="1789" width="15.00390625" style="3" customWidth="1"/>
    <col min="1790" max="1790" width="14.7109375" style="3" customWidth="1"/>
    <col min="1791" max="1792" width="9.140625" style="3" customWidth="1"/>
    <col min="1793" max="1793" width="11.28125" style="3" customWidth="1"/>
    <col min="1794" max="1795" width="9.140625" style="3" customWidth="1"/>
    <col min="1796" max="1796" width="12.421875" style="3" customWidth="1"/>
    <col min="1797" max="1797" width="9.140625" style="3" customWidth="1"/>
    <col min="1798" max="1798" width="10.7109375" style="3" customWidth="1"/>
    <col min="1799" max="2036" width="9.140625" style="3" customWidth="1"/>
    <col min="2037" max="2037" width="5.57421875" style="3" customWidth="1"/>
    <col min="2038" max="2038" width="17.57421875" style="3" customWidth="1"/>
    <col min="2039" max="2042" width="9.140625" style="3" customWidth="1"/>
    <col min="2043" max="2043" width="10.8515625" style="3" customWidth="1"/>
    <col min="2044" max="2044" width="9.140625" style="3" customWidth="1"/>
    <col min="2045" max="2045" width="15.00390625" style="3" customWidth="1"/>
    <col min="2046" max="2046" width="14.7109375" style="3" customWidth="1"/>
    <col min="2047" max="2048" width="9.140625" style="3" customWidth="1"/>
    <col min="2049" max="2049" width="11.28125" style="3" customWidth="1"/>
    <col min="2050" max="2051" width="9.140625" style="3" customWidth="1"/>
    <col min="2052" max="2052" width="12.421875" style="3" customWidth="1"/>
    <col min="2053" max="2053" width="9.140625" style="3" customWidth="1"/>
    <col min="2054" max="2054" width="10.7109375" style="3" customWidth="1"/>
    <col min="2055" max="2292" width="9.140625" style="3" customWidth="1"/>
    <col min="2293" max="2293" width="5.57421875" style="3" customWidth="1"/>
    <col min="2294" max="2294" width="17.57421875" style="3" customWidth="1"/>
    <col min="2295" max="2298" width="9.140625" style="3" customWidth="1"/>
    <col min="2299" max="2299" width="10.8515625" style="3" customWidth="1"/>
    <col min="2300" max="2300" width="9.140625" style="3" customWidth="1"/>
    <col min="2301" max="2301" width="15.00390625" style="3" customWidth="1"/>
    <col min="2302" max="2302" width="14.7109375" style="3" customWidth="1"/>
    <col min="2303" max="2304" width="9.140625" style="3" customWidth="1"/>
    <col min="2305" max="2305" width="11.28125" style="3" customWidth="1"/>
    <col min="2306" max="2307" width="9.140625" style="3" customWidth="1"/>
    <col min="2308" max="2308" width="12.421875" style="3" customWidth="1"/>
    <col min="2309" max="2309" width="9.140625" style="3" customWidth="1"/>
    <col min="2310" max="2310" width="10.7109375" style="3" customWidth="1"/>
    <col min="2311" max="2548" width="9.140625" style="3" customWidth="1"/>
    <col min="2549" max="2549" width="5.57421875" style="3" customWidth="1"/>
    <col min="2550" max="2550" width="17.57421875" style="3" customWidth="1"/>
    <col min="2551" max="2554" width="9.140625" style="3" customWidth="1"/>
    <col min="2555" max="2555" width="10.8515625" style="3" customWidth="1"/>
    <col min="2556" max="2556" width="9.140625" style="3" customWidth="1"/>
    <col min="2557" max="2557" width="15.00390625" style="3" customWidth="1"/>
    <col min="2558" max="2558" width="14.7109375" style="3" customWidth="1"/>
    <col min="2559" max="2560" width="9.140625" style="3" customWidth="1"/>
    <col min="2561" max="2561" width="11.28125" style="3" customWidth="1"/>
    <col min="2562" max="2563" width="9.140625" style="3" customWidth="1"/>
    <col min="2564" max="2564" width="12.421875" style="3" customWidth="1"/>
    <col min="2565" max="2565" width="9.140625" style="3" customWidth="1"/>
    <col min="2566" max="2566" width="10.7109375" style="3" customWidth="1"/>
    <col min="2567" max="2804" width="9.140625" style="3" customWidth="1"/>
    <col min="2805" max="2805" width="5.57421875" style="3" customWidth="1"/>
    <col min="2806" max="2806" width="17.57421875" style="3" customWidth="1"/>
    <col min="2807" max="2810" width="9.140625" style="3" customWidth="1"/>
    <col min="2811" max="2811" width="10.8515625" style="3" customWidth="1"/>
    <col min="2812" max="2812" width="9.140625" style="3" customWidth="1"/>
    <col min="2813" max="2813" width="15.00390625" style="3" customWidth="1"/>
    <col min="2814" max="2814" width="14.7109375" style="3" customWidth="1"/>
    <col min="2815" max="2816" width="9.140625" style="3" customWidth="1"/>
    <col min="2817" max="2817" width="11.28125" style="3" customWidth="1"/>
    <col min="2818" max="2819" width="9.140625" style="3" customWidth="1"/>
    <col min="2820" max="2820" width="12.421875" style="3" customWidth="1"/>
    <col min="2821" max="2821" width="9.140625" style="3" customWidth="1"/>
    <col min="2822" max="2822" width="10.7109375" style="3" customWidth="1"/>
    <col min="2823" max="3060" width="9.140625" style="3" customWidth="1"/>
    <col min="3061" max="3061" width="5.57421875" style="3" customWidth="1"/>
    <col min="3062" max="3062" width="17.57421875" style="3" customWidth="1"/>
    <col min="3063" max="3066" width="9.140625" style="3" customWidth="1"/>
    <col min="3067" max="3067" width="10.8515625" style="3" customWidth="1"/>
    <col min="3068" max="3068" width="9.140625" style="3" customWidth="1"/>
    <col min="3069" max="3069" width="15.00390625" style="3" customWidth="1"/>
    <col min="3070" max="3070" width="14.7109375" style="3" customWidth="1"/>
    <col min="3071" max="3072" width="9.140625" style="3" customWidth="1"/>
    <col min="3073" max="3073" width="11.28125" style="3" customWidth="1"/>
    <col min="3074" max="3075" width="9.140625" style="3" customWidth="1"/>
    <col min="3076" max="3076" width="12.421875" style="3" customWidth="1"/>
    <col min="3077" max="3077" width="9.140625" style="3" customWidth="1"/>
    <col min="3078" max="3078" width="10.7109375" style="3" customWidth="1"/>
    <col min="3079" max="3316" width="9.140625" style="3" customWidth="1"/>
    <col min="3317" max="3317" width="5.57421875" style="3" customWidth="1"/>
    <col min="3318" max="3318" width="17.57421875" style="3" customWidth="1"/>
    <col min="3319" max="3322" width="9.140625" style="3" customWidth="1"/>
    <col min="3323" max="3323" width="10.8515625" style="3" customWidth="1"/>
    <col min="3324" max="3324" width="9.140625" style="3" customWidth="1"/>
    <col min="3325" max="3325" width="15.00390625" style="3" customWidth="1"/>
    <col min="3326" max="3326" width="14.7109375" style="3" customWidth="1"/>
    <col min="3327" max="3328" width="9.140625" style="3" customWidth="1"/>
    <col min="3329" max="3329" width="11.28125" style="3" customWidth="1"/>
    <col min="3330" max="3331" width="9.140625" style="3" customWidth="1"/>
    <col min="3332" max="3332" width="12.421875" style="3" customWidth="1"/>
    <col min="3333" max="3333" width="9.140625" style="3" customWidth="1"/>
    <col min="3334" max="3334" width="10.7109375" style="3" customWidth="1"/>
    <col min="3335" max="3572" width="9.140625" style="3" customWidth="1"/>
    <col min="3573" max="3573" width="5.57421875" style="3" customWidth="1"/>
    <col min="3574" max="3574" width="17.57421875" style="3" customWidth="1"/>
    <col min="3575" max="3578" width="9.140625" style="3" customWidth="1"/>
    <col min="3579" max="3579" width="10.8515625" style="3" customWidth="1"/>
    <col min="3580" max="3580" width="9.140625" style="3" customWidth="1"/>
    <col min="3581" max="3581" width="15.00390625" style="3" customWidth="1"/>
    <col min="3582" max="3582" width="14.7109375" style="3" customWidth="1"/>
    <col min="3583" max="3584" width="9.140625" style="3" customWidth="1"/>
    <col min="3585" max="3585" width="11.28125" style="3" customWidth="1"/>
    <col min="3586" max="3587" width="9.140625" style="3" customWidth="1"/>
    <col min="3588" max="3588" width="12.421875" style="3" customWidth="1"/>
    <col min="3589" max="3589" width="9.140625" style="3" customWidth="1"/>
    <col min="3590" max="3590" width="10.7109375" style="3" customWidth="1"/>
    <col min="3591" max="3828" width="9.140625" style="3" customWidth="1"/>
    <col min="3829" max="3829" width="5.57421875" style="3" customWidth="1"/>
    <col min="3830" max="3830" width="17.57421875" style="3" customWidth="1"/>
    <col min="3831" max="3834" width="9.140625" style="3" customWidth="1"/>
    <col min="3835" max="3835" width="10.8515625" style="3" customWidth="1"/>
    <col min="3836" max="3836" width="9.140625" style="3" customWidth="1"/>
    <col min="3837" max="3837" width="15.00390625" style="3" customWidth="1"/>
    <col min="3838" max="3838" width="14.7109375" style="3" customWidth="1"/>
    <col min="3839" max="3840" width="9.140625" style="3" customWidth="1"/>
    <col min="3841" max="3841" width="11.28125" style="3" customWidth="1"/>
    <col min="3842" max="3843" width="9.140625" style="3" customWidth="1"/>
    <col min="3844" max="3844" width="12.421875" style="3" customWidth="1"/>
    <col min="3845" max="3845" width="9.140625" style="3" customWidth="1"/>
    <col min="3846" max="3846" width="10.7109375" style="3" customWidth="1"/>
    <col min="3847" max="4084" width="9.140625" style="3" customWidth="1"/>
    <col min="4085" max="4085" width="5.57421875" style="3" customWidth="1"/>
    <col min="4086" max="4086" width="17.57421875" style="3" customWidth="1"/>
    <col min="4087" max="4090" width="9.140625" style="3" customWidth="1"/>
    <col min="4091" max="4091" width="10.8515625" style="3" customWidth="1"/>
    <col min="4092" max="4092" width="9.140625" style="3" customWidth="1"/>
    <col min="4093" max="4093" width="15.00390625" style="3" customWidth="1"/>
    <col min="4094" max="4094" width="14.7109375" style="3" customWidth="1"/>
    <col min="4095" max="4096" width="9.140625" style="3" customWidth="1"/>
    <col min="4097" max="4097" width="11.28125" style="3" customWidth="1"/>
    <col min="4098" max="4099" width="9.140625" style="3" customWidth="1"/>
    <col min="4100" max="4100" width="12.421875" style="3" customWidth="1"/>
    <col min="4101" max="4101" width="9.140625" style="3" customWidth="1"/>
    <col min="4102" max="4102" width="10.7109375" style="3" customWidth="1"/>
    <col min="4103" max="4340" width="9.140625" style="3" customWidth="1"/>
    <col min="4341" max="4341" width="5.57421875" style="3" customWidth="1"/>
    <col min="4342" max="4342" width="17.57421875" style="3" customWidth="1"/>
    <col min="4343" max="4346" width="9.140625" style="3" customWidth="1"/>
    <col min="4347" max="4347" width="10.8515625" style="3" customWidth="1"/>
    <col min="4348" max="4348" width="9.140625" style="3" customWidth="1"/>
    <col min="4349" max="4349" width="15.00390625" style="3" customWidth="1"/>
    <col min="4350" max="4350" width="14.7109375" style="3" customWidth="1"/>
    <col min="4351" max="4352" width="9.140625" style="3" customWidth="1"/>
    <col min="4353" max="4353" width="11.28125" style="3" customWidth="1"/>
    <col min="4354" max="4355" width="9.140625" style="3" customWidth="1"/>
    <col min="4356" max="4356" width="12.421875" style="3" customWidth="1"/>
    <col min="4357" max="4357" width="9.140625" style="3" customWidth="1"/>
    <col min="4358" max="4358" width="10.7109375" style="3" customWidth="1"/>
    <col min="4359" max="4596" width="9.140625" style="3" customWidth="1"/>
    <col min="4597" max="4597" width="5.57421875" style="3" customWidth="1"/>
    <col min="4598" max="4598" width="17.57421875" style="3" customWidth="1"/>
    <col min="4599" max="4602" width="9.140625" style="3" customWidth="1"/>
    <col min="4603" max="4603" width="10.8515625" style="3" customWidth="1"/>
    <col min="4604" max="4604" width="9.140625" style="3" customWidth="1"/>
    <col min="4605" max="4605" width="15.00390625" style="3" customWidth="1"/>
    <col min="4606" max="4606" width="14.7109375" style="3" customWidth="1"/>
    <col min="4607" max="4608" width="9.140625" style="3" customWidth="1"/>
    <col min="4609" max="4609" width="11.28125" style="3" customWidth="1"/>
    <col min="4610" max="4611" width="9.140625" style="3" customWidth="1"/>
    <col min="4612" max="4612" width="12.421875" style="3" customWidth="1"/>
    <col min="4613" max="4613" width="9.140625" style="3" customWidth="1"/>
    <col min="4614" max="4614" width="10.7109375" style="3" customWidth="1"/>
    <col min="4615" max="4852" width="9.140625" style="3" customWidth="1"/>
    <col min="4853" max="4853" width="5.57421875" style="3" customWidth="1"/>
    <col min="4854" max="4854" width="17.57421875" style="3" customWidth="1"/>
    <col min="4855" max="4858" width="9.140625" style="3" customWidth="1"/>
    <col min="4859" max="4859" width="10.8515625" style="3" customWidth="1"/>
    <col min="4860" max="4860" width="9.140625" style="3" customWidth="1"/>
    <col min="4861" max="4861" width="15.00390625" style="3" customWidth="1"/>
    <col min="4862" max="4862" width="14.7109375" style="3" customWidth="1"/>
    <col min="4863" max="4864" width="9.140625" style="3" customWidth="1"/>
    <col min="4865" max="4865" width="11.28125" style="3" customWidth="1"/>
    <col min="4866" max="4867" width="9.140625" style="3" customWidth="1"/>
    <col min="4868" max="4868" width="12.421875" style="3" customWidth="1"/>
    <col min="4869" max="4869" width="9.140625" style="3" customWidth="1"/>
    <col min="4870" max="4870" width="10.7109375" style="3" customWidth="1"/>
    <col min="4871" max="5108" width="9.140625" style="3" customWidth="1"/>
    <col min="5109" max="5109" width="5.57421875" style="3" customWidth="1"/>
    <col min="5110" max="5110" width="17.57421875" style="3" customWidth="1"/>
    <col min="5111" max="5114" width="9.140625" style="3" customWidth="1"/>
    <col min="5115" max="5115" width="10.8515625" style="3" customWidth="1"/>
    <col min="5116" max="5116" width="9.140625" style="3" customWidth="1"/>
    <col min="5117" max="5117" width="15.00390625" style="3" customWidth="1"/>
    <col min="5118" max="5118" width="14.7109375" style="3" customWidth="1"/>
    <col min="5119" max="5120" width="9.140625" style="3" customWidth="1"/>
    <col min="5121" max="5121" width="11.28125" style="3" customWidth="1"/>
    <col min="5122" max="5123" width="9.140625" style="3" customWidth="1"/>
    <col min="5124" max="5124" width="12.421875" style="3" customWidth="1"/>
    <col min="5125" max="5125" width="9.140625" style="3" customWidth="1"/>
    <col min="5126" max="5126" width="10.7109375" style="3" customWidth="1"/>
    <col min="5127" max="5364" width="9.140625" style="3" customWidth="1"/>
    <col min="5365" max="5365" width="5.57421875" style="3" customWidth="1"/>
    <col min="5366" max="5366" width="17.57421875" style="3" customWidth="1"/>
    <col min="5367" max="5370" width="9.140625" style="3" customWidth="1"/>
    <col min="5371" max="5371" width="10.8515625" style="3" customWidth="1"/>
    <col min="5372" max="5372" width="9.140625" style="3" customWidth="1"/>
    <col min="5373" max="5373" width="15.00390625" style="3" customWidth="1"/>
    <col min="5374" max="5374" width="14.7109375" style="3" customWidth="1"/>
    <col min="5375" max="5376" width="9.140625" style="3" customWidth="1"/>
    <col min="5377" max="5377" width="11.28125" style="3" customWidth="1"/>
    <col min="5378" max="5379" width="9.140625" style="3" customWidth="1"/>
    <col min="5380" max="5380" width="12.421875" style="3" customWidth="1"/>
    <col min="5381" max="5381" width="9.140625" style="3" customWidth="1"/>
    <col min="5382" max="5382" width="10.7109375" style="3" customWidth="1"/>
    <col min="5383" max="5620" width="9.140625" style="3" customWidth="1"/>
    <col min="5621" max="5621" width="5.57421875" style="3" customWidth="1"/>
    <col min="5622" max="5622" width="17.57421875" style="3" customWidth="1"/>
    <col min="5623" max="5626" width="9.140625" style="3" customWidth="1"/>
    <col min="5627" max="5627" width="10.8515625" style="3" customWidth="1"/>
    <col min="5628" max="5628" width="9.140625" style="3" customWidth="1"/>
    <col min="5629" max="5629" width="15.00390625" style="3" customWidth="1"/>
    <col min="5630" max="5630" width="14.7109375" style="3" customWidth="1"/>
    <col min="5631" max="5632" width="9.140625" style="3" customWidth="1"/>
    <col min="5633" max="5633" width="11.28125" style="3" customWidth="1"/>
    <col min="5634" max="5635" width="9.140625" style="3" customWidth="1"/>
    <col min="5636" max="5636" width="12.421875" style="3" customWidth="1"/>
    <col min="5637" max="5637" width="9.140625" style="3" customWidth="1"/>
    <col min="5638" max="5638" width="10.7109375" style="3" customWidth="1"/>
    <col min="5639" max="5876" width="9.140625" style="3" customWidth="1"/>
    <col min="5877" max="5877" width="5.57421875" style="3" customWidth="1"/>
    <col min="5878" max="5878" width="17.57421875" style="3" customWidth="1"/>
    <col min="5879" max="5882" width="9.140625" style="3" customWidth="1"/>
    <col min="5883" max="5883" width="10.8515625" style="3" customWidth="1"/>
    <col min="5884" max="5884" width="9.140625" style="3" customWidth="1"/>
    <col min="5885" max="5885" width="15.00390625" style="3" customWidth="1"/>
    <col min="5886" max="5886" width="14.7109375" style="3" customWidth="1"/>
    <col min="5887" max="5888" width="9.140625" style="3" customWidth="1"/>
    <col min="5889" max="5889" width="11.28125" style="3" customWidth="1"/>
    <col min="5890" max="5891" width="9.140625" style="3" customWidth="1"/>
    <col min="5892" max="5892" width="12.421875" style="3" customWidth="1"/>
    <col min="5893" max="5893" width="9.140625" style="3" customWidth="1"/>
    <col min="5894" max="5894" width="10.7109375" style="3" customWidth="1"/>
    <col min="5895" max="6132" width="9.140625" style="3" customWidth="1"/>
    <col min="6133" max="6133" width="5.57421875" style="3" customWidth="1"/>
    <col min="6134" max="6134" width="17.57421875" style="3" customWidth="1"/>
    <col min="6135" max="6138" width="9.140625" style="3" customWidth="1"/>
    <col min="6139" max="6139" width="10.8515625" style="3" customWidth="1"/>
    <col min="6140" max="6140" width="9.140625" style="3" customWidth="1"/>
    <col min="6141" max="6141" width="15.00390625" style="3" customWidth="1"/>
    <col min="6142" max="6142" width="14.7109375" style="3" customWidth="1"/>
    <col min="6143" max="6144" width="9.140625" style="3" customWidth="1"/>
    <col min="6145" max="6145" width="11.28125" style="3" customWidth="1"/>
    <col min="6146" max="6147" width="9.140625" style="3" customWidth="1"/>
    <col min="6148" max="6148" width="12.421875" style="3" customWidth="1"/>
    <col min="6149" max="6149" width="9.140625" style="3" customWidth="1"/>
    <col min="6150" max="6150" width="10.7109375" style="3" customWidth="1"/>
    <col min="6151" max="6388" width="9.140625" style="3" customWidth="1"/>
    <col min="6389" max="6389" width="5.57421875" style="3" customWidth="1"/>
    <col min="6390" max="6390" width="17.57421875" style="3" customWidth="1"/>
    <col min="6391" max="6394" width="9.140625" style="3" customWidth="1"/>
    <col min="6395" max="6395" width="10.8515625" style="3" customWidth="1"/>
    <col min="6396" max="6396" width="9.140625" style="3" customWidth="1"/>
    <col min="6397" max="6397" width="15.00390625" style="3" customWidth="1"/>
    <col min="6398" max="6398" width="14.7109375" style="3" customWidth="1"/>
    <col min="6399" max="6400" width="9.140625" style="3" customWidth="1"/>
    <col min="6401" max="6401" width="11.28125" style="3" customWidth="1"/>
    <col min="6402" max="6403" width="9.140625" style="3" customWidth="1"/>
    <col min="6404" max="6404" width="12.421875" style="3" customWidth="1"/>
    <col min="6405" max="6405" width="9.140625" style="3" customWidth="1"/>
    <col min="6406" max="6406" width="10.7109375" style="3" customWidth="1"/>
    <col min="6407" max="6644" width="9.140625" style="3" customWidth="1"/>
    <col min="6645" max="6645" width="5.57421875" style="3" customWidth="1"/>
    <col min="6646" max="6646" width="17.57421875" style="3" customWidth="1"/>
    <col min="6647" max="6650" width="9.140625" style="3" customWidth="1"/>
    <col min="6651" max="6651" width="10.8515625" style="3" customWidth="1"/>
    <col min="6652" max="6652" width="9.140625" style="3" customWidth="1"/>
    <col min="6653" max="6653" width="15.00390625" style="3" customWidth="1"/>
    <col min="6654" max="6654" width="14.7109375" style="3" customWidth="1"/>
    <col min="6655" max="6656" width="9.140625" style="3" customWidth="1"/>
    <col min="6657" max="6657" width="11.28125" style="3" customWidth="1"/>
    <col min="6658" max="6659" width="9.140625" style="3" customWidth="1"/>
    <col min="6660" max="6660" width="12.421875" style="3" customWidth="1"/>
    <col min="6661" max="6661" width="9.140625" style="3" customWidth="1"/>
    <col min="6662" max="6662" width="10.7109375" style="3" customWidth="1"/>
    <col min="6663" max="6900" width="9.140625" style="3" customWidth="1"/>
    <col min="6901" max="6901" width="5.57421875" style="3" customWidth="1"/>
    <col min="6902" max="6902" width="17.57421875" style="3" customWidth="1"/>
    <col min="6903" max="6906" width="9.140625" style="3" customWidth="1"/>
    <col min="6907" max="6907" width="10.8515625" style="3" customWidth="1"/>
    <col min="6908" max="6908" width="9.140625" style="3" customWidth="1"/>
    <col min="6909" max="6909" width="15.00390625" style="3" customWidth="1"/>
    <col min="6910" max="6910" width="14.7109375" style="3" customWidth="1"/>
    <col min="6911" max="6912" width="9.140625" style="3" customWidth="1"/>
    <col min="6913" max="6913" width="11.28125" style="3" customWidth="1"/>
    <col min="6914" max="6915" width="9.140625" style="3" customWidth="1"/>
    <col min="6916" max="6916" width="12.421875" style="3" customWidth="1"/>
    <col min="6917" max="6917" width="9.140625" style="3" customWidth="1"/>
    <col min="6918" max="6918" width="10.7109375" style="3" customWidth="1"/>
    <col min="6919" max="7156" width="9.140625" style="3" customWidth="1"/>
    <col min="7157" max="7157" width="5.57421875" style="3" customWidth="1"/>
    <col min="7158" max="7158" width="17.57421875" style="3" customWidth="1"/>
    <col min="7159" max="7162" width="9.140625" style="3" customWidth="1"/>
    <col min="7163" max="7163" width="10.8515625" style="3" customWidth="1"/>
    <col min="7164" max="7164" width="9.140625" style="3" customWidth="1"/>
    <col min="7165" max="7165" width="15.00390625" style="3" customWidth="1"/>
    <col min="7166" max="7166" width="14.7109375" style="3" customWidth="1"/>
    <col min="7167" max="7168" width="9.140625" style="3" customWidth="1"/>
    <col min="7169" max="7169" width="11.28125" style="3" customWidth="1"/>
    <col min="7170" max="7171" width="9.140625" style="3" customWidth="1"/>
    <col min="7172" max="7172" width="12.421875" style="3" customWidth="1"/>
    <col min="7173" max="7173" width="9.140625" style="3" customWidth="1"/>
    <col min="7174" max="7174" width="10.7109375" style="3" customWidth="1"/>
    <col min="7175" max="7412" width="9.140625" style="3" customWidth="1"/>
    <col min="7413" max="7413" width="5.57421875" style="3" customWidth="1"/>
    <col min="7414" max="7414" width="17.57421875" style="3" customWidth="1"/>
    <col min="7415" max="7418" width="9.140625" style="3" customWidth="1"/>
    <col min="7419" max="7419" width="10.8515625" style="3" customWidth="1"/>
    <col min="7420" max="7420" width="9.140625" style="3" customWidth="1"/>
    <col min="7421" max="7421" width="15.00390625" style="3" customWidth="1"/>
    <col min="7422" max="7422" width="14.7109375" style="3" customWidth="1"/>
    <col min="7423" max="7424" width="9.140625" style="3" customWidth="1"/>
    <col min="7425" max="7425" width="11.28125" style="3" customWidth="1"/>
    <col min="7426" max="7427" width="9.140625" style="3" customWidth="1"/>
    <col min="7428" max="7428" width="12.421875" style="3" customWidth="1"/>
    <col min="7429" max="7429" width="9.140625" style="3" customWidth="1"/>
    <col min="7430" max="7430" width="10.7109375" style="3" customWidth="1"/>
    <col min="7431" max="7668" width="9.140625" style="3" customWidth="1"/>
    <col min="7669" max="7669" width="5.57421875" style="3" customWidth="1"/>
    <col min="7670" max="7670" width="17.57421875" style="3" customWidth="1"/>
    <col min="7671" max="7674" width="9.140625" style="3" customWidth="1"/>
    <col min="7675" max="7675" width="10.8515625" style="3" customWidth="1"/>
    <col min="7676" max="7676" width="9.140625" style="3" customWidth="1"/>
    <col min="7677" max="7677" width="15.00390625" style="3" customWidth="1"/>
    <col min="7678" max="7678" width="14.7109375" style="3" customWidth="1"/>
    <col min="7679" max="7680" width="9.140625" style="3" customWidth="1"/>
    <col min="7681" max="7681" width="11.28125" style="3" customWidth="1"/>
    <col min="7682" max="7683" width="9.140625" style="3" customWidth="1"/>
    <col min="7684" max="7684" width="12.421875" style="3" customWidth="1"/>
    <col min="7685" max="7685" width="9.140625" style="3" customWidth="1"/>
    <col min="7686" max="7686" width="10.7109375" style="3" customWidth="1"/>
    <col min="7687" max="7924" width="9.140625" style="3" customWidth="1"/>
    <col min="7925" max="7925" width="5.57421875" style="3" customWidth="1"/>
    <col min="7926" max="7926" width="17.57421875" style="3" customWidth="1"/>
    <col min="7927" max="7930" width="9.140625" style="3" customWidth="1"/>
    <col min="7931" max="7931" width="10.8515625" style="3" customWidth="1"/>
    <col min="7932" max="7932" width="9.140625" style="3" customWidth="1"/>
    <col min="7933" max="7933" width="15.00390625" style="3" customWidth="1"/>
    <col min="7934" max="7934" width="14.7109375" style="3" customWidth="1"/>
    <col min="7935" max="7936" width="9.140625" style="3" customWidth="1"/>
    <col min="7937" max="7937" width="11.28125" style="3" customWidth="1"/>
    <col min="7938" max="7939" width="9.140625" style="3" customWidth="1"/>
    <col min="7940" max="7940" width="12.421875" style="3" customWidth="1"/>
    <col min="7941" max="7941" width="9.140625" style="3" customWidth="1"/>
    <col min="7942" max="7942" width="10.7109375" style="3" customWidth="1"/>
    <col min="7943" max="8180" width="9.140625" style="3" customWidth="1"/>
    <col min="8181" max="8181" width="5.57421875" style="3" customWidth="1"/>
    <col min="8182" max="8182" width="17.57421875" style="3" customWidth="1"/>
    <col min="8183" max="8186" width="9.140625" style="3" customWidth="1"/>
    <col min="8187" max="8187" width="10.8515625" style="3" customWidth="1"/>
    <col min="8188" max="8188" width="9.140625" style="3" customWidth="1"/>
    <col min="8189" max="8189" width="15.00390625" style="3" customWidth="1"/>
    <col min="8190" max="8190" width="14.7109375" style="3" customWidth="1"/>
    <col min="8191" max="8192" width="9.140625" style="3" customWidth="1"/>
    <col min="8193" max="8193" width="11.28125" style="3" customWidth="1"/>
    <col min="8194" max="8195" width="9.140625" style="3" customWidth="1"/>
    <col min="8196" max="8196" width="12.421875" style="3" customWidth="1"/>
    <col min="8197" max="8197" width="9.140625" style="3" customWidth="1"/>
    <col min="8198" max="8198" width="10.7109375" style="3" customWidth="1"/>
    <col min="8199" max="8436" width="9.140625" style="3" customWidth="1"/>
    <col min="8437" max="8437" width="5.57421875" style="3" customWidth="1"/>
    <col min="8438" max="8438" width="17.57421875" style="3" customWidth="1"/>
    <col min="8439" max="8442" width="9.140625" style="3" customWidth="1"/>
    <col min="8443" max="8443" width="10.8515625" style="3" customWidth="1"/>
    <col min="8444" max="8444" width="9.140625" style="3" customWidth="1"/>
    <col min="8445" max="8445" width="15.00390625" style="3" customWidth="1"/>
    <col min="8446" max="8446" width="14.7109375" style="3" customWidth="1"/>
    <col min="8447" max="8448" width="9.140625" style="3" customWidth="1"/>
    <col min="8449" max="8449" width="11.28125" style="3" customWidth="1"/>
    <col min="8450" max="8451" width="9.140625" style="3" customWidth="1"/>
    <col min="8452" max="8452" width="12.421875" style="3" customWidth="1"/>
    <col min="8453" max="8453" width="9.140625" style="3" customWidth="1"/>
    <col min="8454" max="8454" width="10.7109375" style="3" customWidth="1"/>
    <col min="8455" max="8692" width="9.140625" style="3" customWidth="1"/>
    <col min="8693" max="8693" width="5.57421875" style="3" customWidth="1"/>
    <col min="8694" max="8694" width="17.57421875" style="3" customWidth="1"/>
    <col min="8695" max="8698" width="9.140625" style="3" customWidth="1"/>
    <col min="8699" max="8699" width="10.8515625" style="3" customWidth="1"/>
    <col min="8700" max="8700" width="9.140625" style="3" customWidth="1"/>
    <col min="8701" max="8701" width="15.00390625" style="3" customWidth="1"/>
    <col min="8702" max="8702" width="14.7109375" style="3" customWidth="1"/>
    <col min="8703" max="8704" width="9.140625" style="3" customWidth="1"/>
    <col min="8705" max="8705" width="11.28125" style="3" customWidth="1"/>
    <col min="8706" max="8707" width="9.140625" style="3" customWidth="1"/>
    <col min="8708" max="8708" width="12.421875" style="3" customWidth="1"/>
    <col min="8709" max="8709" width="9.140625" style="3" customWidth="1"/>
    <col min="8710" max="8710" width="10.7109375" style="3" customWidth="1"/>
    <col min="8711" max="8948" width="9.140625" style="3" customWidth="1"/>
    <col min="8949" max="8949" width="5.57421875" style="3" customWidth="1"/>
    <col min="8950" max="8950" width="17.57421875" style="3" customWidth="1"/>
    <col min="8951" max="8954" width="9.140625" style="3" customWidth="1"/>
    <col min="8955" max="8955" width="10.8515625" style="3" customWidth="1"/>
    <col min="8956" max="8956" width="9.140625" style="3" customWidth="1"/>
    <col min="8957" max="8957" width="15.00390625" style="3" customWidth="1"/>
    <col min="8958" max="8958" width="14.7109375" style="3" customWidth="1"/>
    <col min="8959" max="8960" width="9.140625" style="3" customWidth="1"/>
    <col min="8961" max="8961" width="11.28125" style="3" customWidth="1"/>
    <col min="8962" max="8963" width="9.140625" style="3" customWidth="1"/>
    <col min="8964" max="8964" width="12.421875" style="3" customWidth="1"/>
    <col min="8965" max="8965" width="9.140625" style="3" customWidth="1"/>
    <col min="8966" max="8966" width="10.7109375" style="3" customWidth="1"/>
    <col min="8967" max="9204" width="9.140625" style="3" customWidth="1"/>
    <col min="9205" max="9205" width="5.57421875" style="3" customWidth="1"/>
    <col min="9206" max="9206" width="17.57421875" style="3" customWidth="1"/>
    <col min="9207" max="9210" width="9.140625" style="3" customWidth="1"/>
    <col min="9211" max="9211" width="10.8515625" style="3" customWidth="1"/>
    <col min="9212" max="9212" width="9.140625" style="3" customWidth="1"/>
    <col min="9213" max="9213" width="15.00390625" style="3" customWidth="1"/>
    <col min="9214" max="9214" width="14.7109375" style="3" customWidth="1"/>
    <col min="9215" max="9216" width="9.140625" style="3" customWidth="1"/>
    <col min="9217" max="9217" width="11.28125" style="3" customWidth="1"/>
    <col min="9218" max="9219" width="9.140625" style="3" customWidth="1"/>
    <col min="9220" max="9220" width="12.421875" style="3" customWidth="1"/>
    <col min="9221" max="9221" width="9.140625" style="3" customWidth="1"/>
    <col min="9222" max="9222" width="10.7109375" style="3" customWidth="1"/>
    <col min="9223" max="9460" width="9.140625" style="3" customWidth="1"/>
    <col min="9461" max="9461" width="5.57421875" style="3" customWidth="1"/>
    <col min="9462" max="9462" width="17.57421875" style="3" customWidth="1"/>
    <col min="9463" max="9466" width="9.140625" style="3" customWidth="1"/>
    <col min="9467" max="9467" width="10.8515625" style="3" customWidth="1"/>
    <col min="9468" max="9468" width="9.140625" style="3" customWidth="1"/>
    <col min="9469" max="9469" width="15.00390625" style="3" customWidth="1"/>
    <col min="9470" max="9470" width="14.7109375" style="3" customWidth="1"/>
    <col min="9471" max="9472" width="9.140625" style="3" customWidth="1"/>
    <col min="9473" max="9473" width="11.28125" style="3" customWidth="1"/>
    <col min="9474" max="9475" width="9.140625" style="3" customWidth="1"/>
    <col min="9476" max="9476" width="12.421875" style="3" customWidth="1"/>
    <col min="9477" max="9477" width="9.140625" style="3" customWidth="1"/>
    <col min="9478" max="9478" width="10.7109375" style="3" customWidth="1"/>
    <col min="9479" max="9716" width="9.140625" style="3" customWidth="1"/>
    <col min="9717" max="9717" width="5.57421875" style="3" customWidth="1"/>
    <col min="9718" max="9718" width="17.57421875" style="3" customWidth="1"/>
    <col min="9719" max="9722" width="9.140625" style="3" customWidth="1"/>
    <col min="9723" max="9723" width="10.8515625" style="3" customWidth="1"/>
    <col min="9724" max="9724" width="9.140625" style="3" customWidth="1"/>
    <col min="9725" max="9725" width="15.00390625" style="3" customWidth="1"/>
    <col min="9726" max="9726" width="14.7109375" style="3" customWidth="1"/>
    <col min="9727" max="9728" width="9.140625" style="3" customWidth="1"/>
    <col min="9729" max="9729" width="11.28125" style="3" customWidth="1"/>
    <col min="9730" max="9731" width="9.140625" style="3" customWidth="1"/>
    <col min="9732" max="9732" width="12.421875" style="3" customWidth="1"/>
    <col min="9733" max="9733" width="9.140625" style="3" customWidth="1"/>
    <col min="9734" max="9734" width="10.7109375" style="3" customWidth="1"/>
    <col min="9735" max="9972" width="9.140625" style="3" customWidth="1"/>
    <col min="9973" max="9973" width="5.57421875" style="3" customWidth="1"/>
    <col min="9974" max="9974" width="17.57421875" style="3" customWidth="1"/>
    <col min="9975" max="9978" width="9.140625" style="3" customWidth="1"/>
    <col min="9979" max="9979" width="10.8515625" style="3" customWidth="1"/>
    <col min="9980" max="9980" width="9.140625" style="3" customWidth="1"/>
    <col min="9981" max="9981" width="15.00390625" style="3" customWidth="1"/>
    <col min="9982" max="9982" width="14.7109375" style="3" customWidth="1"/>
    <col min="9983" max="9984" width="9.140625" style="3" customWidth="1"/>
    <col min="9985" max="9985" width="11.28125" style="3" customWidth="1"/>
    <col min="9986" max="9987" width="9.140625" style="3" customWidth="1"/>
    <col min="9988" max="9988" width="12.421875" style="3" customWidth="1"/>
    <col min="9989" max="9989" width="9.140625" style="3" customWidth="1"/>
    <col min="9990" max="9990" width="10.7109375" style="3" customWidth="1"/>
    <col min="9991" max="10228" width="9.140625" style="3" customWidth="1"/>
    <col min="10229" max="10229" width="5.57421875" style="3" customWidth="1"/>
    <col min="10230" max="10230" width="17.57421875" style="3" customWidth="1"/>
    <col min="10231" max="10234" width="9.140625" style="3" customWidth="1"/>
    <col min="10235" max="10235" width="10.8515625" style="3" customWidth="1"/>
    <col min="10236" max="10236" width="9.140625" style="3" customWidth="1"/>
    <col min="10237" max="10237" width="15.00390625" style="3" customWidth="1"/>
    <col min="10238" max="10238" width="14.7109375" style="3" customWidth="1"/>
    <col min="10239" max="10240" width="9.140625" style="3" customWidth="1"/>
    <col min="10241" max="10241" width="11.28125" style="3" customWidth="1"/>
    <col min="10242" max="10243" width="9.140625" style="3" customWidth="1"/>
    <col min="10244" max="10244" width="12.421875" style="3" customWidth="1"/>
    <col min="10245" max="10245" width="9.140625" style="3" customWidth="1"/>
    <col min="10246" max="10246" width="10.7109375" style="3" customWidth="1"/>
    <col min="10247" max="10484" width="9.140625" style="3" customWidth="1"/>
    <col min="10485" max="10485" width="5.57421875" style="3" customWidth="1"/>
    <col min="10486" max="10486" width="17.57421875" style="3" customWidth="1"/>
    <col min="10487" max="10490" width="9.140625" style="3" customWidth="1"/>
    <col min="10491" max="10491" width="10.8515625" style="3" customWidth="1"/>
    <col min="10492" max="10492" width="9.140625" style="3" customWidth="1"/>
    <col min="10493" max="10493" width="15.00390625" style="3" customWidth="1"/>
    <col min="10494" max="10494" width="14.7109375" style="3" customWidth="1"/>
    <col min="10495" max="10496" width="9.140625" style="3" customWidth="1"/>
    <col min="10497" max="10497" width="11.28125" style="3" customWidth="1"/>
    <col min="10498" max="10499" width="9.140625" style="3" customWidth="1"/>
    <col min="10500" max="10500" width="12.421875" style="3" customWidth="1"/>
    <col min="10501" max="10501" width="9.140625" style="3" customWidth="1"/>
    <col min="10502" max="10502" width="10.7109375" style="3" customWidth="1"/>
    <col min="10503" max="10740" width="9.140625" style="3" customWidth="1"/>
    <col min="10741" max="10741" width="5.57421875" style="3" customWidth="1"/>
    <col min="10742" max="10742" width="17.57421875" style="3" customWidth="1"/>
    <col min="10743" max="10746" width="9.140625" style="3" customWidth="1"/>
    <col min="10747" max="10747" width="10.8515625" style="3" customWidth="1"/>
    <col min="10748" max="10748" width="9.140625" style="3" customWidth="1"/>
    <col min="10749" max="10749" width="15.00390625" style="3" customWidth="1"/>
    <col min="10750" max="10750" width="14.7109375" style="3" customWidth="1"/>
    <col min="10751" max="10752" width="9.140625" style="3" customWidth="1"/>
    <col min="10753" max="10753" width="11.28125" style="3" customWidth="1"/>
    <col min="10754" max="10755" width="9.140625" style="3" customWidth="1"/>
    <col min="10756" max="10756" width="12.421875" style="3" customWidth="1"/>
    <col min="10757" max="10757" width="9.140625" style="3" customWidth="1"/>
    <col min="10758" max="10758" width="10.7109375" style="3" customWidth="1"/>
    <col min="10759" max="10996" width="9.140625" style="3" customWidth="1"/>
    <col min="10997" max="10997" width="5.57421875" style="3" customWidth="1"/>
    <col min="10998" max="10998" width="17.57421875" style="3" customWidth="1"/>
    <col min="10999" max="11002" width="9.140625" style="3" customWidth="1"/>
    <col min="11003" max="11003" width="10.8515625" style="3" customWidth="1"/>
    <col min="11004" max="11004" width="9.140625" style="3" customWidth="1"/>
    <col min="11005" max="11005" width="15.00390625" style="3" customWidth="1"/>
    <col min="11006" max="11006" width="14.7109375" style="3" customWidth="1"/>
    <col min="11007" max="11008" width="9.140625" style="3" customWidth="1"/>
    <col min="11009" max="11009" width="11.28125" style="3" customWidth="1"/>
    <col min="11010" max="11011" width="9.140625" style="3" customWidth="1"/>
    <col min="11012" max="11012" width="12.421875" style="3" customWidth="1"/>
    <col min="11013" max="11013" width="9.140625" style="3" customWidth="1"/>
    <col min="11014" max="11014" width="10.7109375" style="3" customWidth="1"/>
    <col min="11015" max="11252" width="9.140625" style="3" customWidth="1"/>
    <col min="11253" max="11253" width="5.57421875" style="3" customWidth="1"/>
    <col min="11254" max="11254" width="17.57421875" style="3" customWidth="1"/>
    <col min="11255" max="11258" width="9.140625" style="3" customWidth="1"/>
    <col min="11259" max="11259" width="10.8515625" style="3" customWidth="1"/>
    <col min="11260" max="11260" width="9.140625" style="3" customWidth="1"/>
    <col min="11261" max="11261" width="15.00390625" style="3" customWidth="1"/>
    <col min="11262" max="11262" width="14.7109375" style="3" customWidth="1"/>
    <col min="11263" max="11264" width="9.140625" style="3" customWidth="1"/>
    <col min="11265" max="11265" width="11.28125" style="3" customWidth="1"/>
    <col min="11266" max="11267" width="9.140625" style="3" customWidth="1"/>
    <col min="11268" max="11268" width="12.421875" style="3" customWidth="1"/>
    <col min="11269" max="11269" width="9.140625" style="3" customWidth="1"/>
    <col min="11270" max="11270" width="10.7109375" style="3" customWidth="1"/>
    <col min="11271" max="11508" width="9.140625" style="3" customWidth="1"/>
    <col min="11509" max="11509" width="5.57421875" style="3" customWidth="1"/>
    <col min="11510" max="11510" width="17.57421875" style="3" customWidth="1"/>
    <col min="11511" max="11514" width="9.140625" style="3" customWidth="1"/>
    <col min="11515" max="11515" width="10.8515625" style="3" customWidth="1"/>
    <col min="11516" max="11516" width="9.140625" style="3" customWidth="1"/>
    <col min="11517" max="11517" width="15.00390625" style="3" customWidth="1"/>
    <col min="11518" max="11518" width="14.7109375" style="3" customWidth="1"/>
    <col min="11519" max="11520" width="9.140625" style="3" customWidth="1"/>
    <col min="11521" max="11521" width="11.28125" style="3" customWidth="1"/>
    <col min="11522" max="11523" width="9.140625" style="3" customWidth="1"/>
    <col min="11524" max="11524" width="12.421875" style="3" customWidth="1"/>
    <col min="11525" max="11525" width="9.140625" style="3" customWidth="1"/>
    <col min="11526" max="11526" width="10.7109375" style="3" customWidth="1"/>
    <col min="11527" max="11764" width="9.140625" style="3" customWidth="1"/>
    <col min="11765" max="11765" width="5.57421875" style="3" customWidth="1"/>
    <col min="11766" max="11766" width="17.57421875" style="3" customWidth="1"/>
    <col min="11767" max="11770" width="9.140625" style="3" customWidth="1"/>
    <col min="11771" max="11771" width="10.8515625" style="3" customWidth="1"/>
    <col min="11772" max="11772" width="9.140625" style="3" customWidth="1"/>
    <col min="11773" max="11773" width="15.00390625" style="3" customWidth="1"/>
    <col min="11774" max="11774" width="14.7109375" style="3" customWidth="1"/>
    <col min="11775" max="11776" width="9.140625" style="3" customWidth="1"/>
    <col min="11777" max="11777" width="11.28125" style="3" customWidth="1"/>
    <col min="11778" max="11779" width="9.140625" style="3" customWidth="1"/>
    <col min="11780" max="11780" width="12.421875" style="3" customWidth="1"/>
    <col min="11781" max="11781" width="9.140625" style="3" customWidth="1"/>
    <col min="11782" max="11782" width="10.7109375" style="3" customWidth="1"/>
    <col min="11783" max="12020" width="9.140625" style="3" customWidth="1"/>
    <col min="12021" max="12021" width="5.57421875" style="3" customWidth="1"/>
    <col min="12022" max="12022" width="17.57421875" style="3" customWidth="1"/>
    <col min="12023" max="12026" width="9.140625" style="3" customWidth="1"/>
    <col min="12027" max="12027" width="10.8515625" style="3" customWidth="1"/>
    <col min="12028" max="12028" width="9.140625" style="3" customWidth="1"/>
    <col min="12029" max="12029" width="15.00390625" style="3" customWidth="1"/>
    <col min="12030" max="12030" width="14.7109375" style="3" customWidth="1"/>
    <col min="12031" max="12032" width="9.140625" style="3" customWidth="1"/>
    <col min="12033" max="12033" width="11.28125" style="3" customWidth="1"/>
    <col min="12034" max="12035" width="9.140625" style="3" customWidth="1"/>
    <col min="12036" max="12036" width="12.421875" style="3" customWidth="1"/>
    <col min="12037" max="12037" width="9.140625" style="3" customWidth="1"/>
    <col min="12038" max="12038" width="10.7109375" style="3" customWidth="1"/>
    <col min="12039" max="12276" width="9.140625" style="3" customWidth="1"/>
    <col min="12277" max="12277" width="5.57421875" style="3" customWidth="1"/>
    <col min="12278" max="12278" width="17.57421875" style="3" customWidth="1"/>
    <col min="12279" max="12282" width="9.140625" style="3" customWidth="1"/>
    <col min="12283" max="12283" width="10.8515625" style="3" customWidth="1"/>
    <col min="12284" max="12284" width="9.140625" style="3" customWidth="1"/>
    <col min="12285" max="12285" width="15.00390625" style="3" customWidth="1"/>
    <col min="12286" max="12286" width="14.7109375" style="3" customWidth="1"/>
    <col min="12287" max="12288" width="9.140625" style="3" customWidth="1"/>
    <col min="12289" max="12289" width="11.28125" style="3" customWidth="1"/>
    <col min="12290" max="12291" width="9.140625" style="3" customWidth="1"/>
    <col min="12292" max="12292" width="12.421875" style="3" customWidth="1"/>
    <col min="12293" max="12293" width="9.140625" style="3" customWidth="1"/>
    <col min="12294" max="12294" width="10.7109375" style="3" customWidth="1"/>
    <col min="12295" max="12532" width="9.140625" style="3" customWidth="1"/>
    <col min="12533" max="12533" width="5.57421875" style="3" customWidth="1"/>
    <col min="12534" max="12534" width="17.57421875" style="3" customWidth="1"/>
    <col min="12535" max="12538" width="9.140625" style="3" customWidth="1"/>
    <col min="12539" max="12539" width="10.8515625" style="3" customWidth="1"/>
    <col min="12540" max="12540" width="9.140625" style="3" customWidth="1"/>
    <col min="12541" max="12541" width="15.00390625" style="3" customWidth="1"/>
    <col min="12542" max="12542" width="14.7109375" style="3" customWidth="1"/>
    <col min="12543" max="12544" width="9.140625" style="3" customWidth="1"/>
    <col min="12545" max="12545" width="11.28125" style="3" customWidth="1"/>
    <col min="12546" max="12547" width="9.140625" style="3" customWidth="1"/>
    <col min="12548" max="12548" width="12.421875" style="3" customWidth="1"/>
    <col min="12549" max="12549" width="9.140625" style="3" customWidth="1"/>
    <col min="12550" max="12550" width="10.7109375" style="3" customWidth="1"/>
    <col min="12551" max="12788" width="9.140625" style="3" customWidth="1"/>
    <col min="12789" max="12789" width="5.57421875" style="3" customWidth="1"/>
    <col min="12790" max="12790" width="17.57421875" style="3" customWidth="1"/>
    <col min="12791" max="12794" width="9.140625" style="3" customWidth="1"/>
    <col min="12795" max="12795" width="10.8515625" style="3" customWidth="1"/>
    <col min="12796" max="12796" width="9.140625" style="3" customWidth="1"/>
    <col min="12797" max="12797" width="15.00390625" style="3" customWidth="1"/>
    <col min="12798" max="12798" width="14.7109375" style="3" customWidth="1"/>
    <col min="12799" max="12800" width="9.140625" style="3" customWidth="1"/>
    <col min="12801" max="12801" width="11.28125" style="3" customWidth="1"/>
    <col min="12802" max="12803" width="9.140625" style="3" customWidth="1"/>
    <col min="12804" max="12804" width="12.421875" style="3" customWidth="1"/>
    <col min="12805" max="12805" width="9.140625" style="3" customWidth="1"/>
    <col min="12806" max="12806" width="10.7109375" style="3" customWidth="1"/>
    <col min="12807" max="13044" width="9.140625" style="3" customWidth="1"/>
    <col min="13045" max="13045" width="5.57421875" style="3" customWidth="1"/>
    <col min="13046" max="13046" width="17.57421875" style="3" customWidth="1"/>
    <col min="13047" max="13050" width="9.140625" style="3" customWidth="1"/>
    <col min="13051" max="13051" width="10.8515625" style="3" customWidth="1"/>
    <col min="13052" max="13052" width="9.140625" style="3" customWidth="1"/>
    <col min="13053" max="13053" width="15.00390625" style="3" customWidth="1"/>
    <col min="13054" max="13054" width="14.7109375" style="3" customWidth="1"/>
    <col min="13055" max="13056" width="9.140625" style="3" customWidth="1"/>
    <col min="13057" max="13057" width="11.28125" style="3" customWidth="1"/>
    <col min="13058" max="13059" width="9.140625" style="3" customWidth="1"/>
    <col min="13060" max="13060" width="12.421875" style="3" customWidth="1"/>
    <col min="13061" max="13061" width="9.140625" style="3" customWidth="1"/>
    <col min="13062" max="13062" width="10.7109375" style="3" customWidth="1"/>
    <col min="13063" max="13300" width="9.140625" style="3" customWidth="1"/>
    <col min="13301" max="13301" width="5.57421875" style="3" customWidth="1"/>
    <col min="13302" max="13302" width="17.57421875" style="3" customWidth="1"/>
    <col min="13303" max="13306" width="9.140625" style="3" customWidth="1"/>
    <col min="13307" max="13307" width="10.8515625" style="3" customWidth="1"/>
    <col min="13308" max="13308" width="9.140625" style="3" customWidth="1"/>
    <col min="13309" max="13309" width="15.00390625" style="3" customWidth="1"/>
    <col min="13310" max="13310" width="14.7109375" style="3" customWidth="1"/>
    <col min="13311" max="13312" width="9.140625" style="3" customWidth="1"/>
    <col min="13313" max="13313" width="11.28125" style="3" customWidth="1"/>
    <col min="13314" max="13315" width="9.140625" style="3" customWidth="1"/>
    <col min="13316" max="13316" width="12.421875" style="3" customWidth="1"/>
    <col min="13317" max="13317" width="9.140625" style="3" customWidth="1"/>
    <col min="13318" max="13318" width="10.7109375" style="3" customWidth="1"/>
    <col min="13319" max="13556" width="9.140625" style="3" customWidth="1"/>
    <col min="13557" max="13557" width="5.57421875" style="3" customWidth="1"/>
    <col min="13558" max="13558" width="17.57421875" style="3" customWidth="1"/>
    <col min="13559" max="13562" width="9.140625" style="3" customWidth="1"/>
    <col min="13563" max="13563" width="10.8515625" style="3" customWidth="1"/>
    <col min="13564" max="13564" width="9.140625" style="3" customWidth="1"/>
    <col min="13565" max="13565" width="15.00390625" style="3" customWidth="1"/>
    <col min="13566" max="13566" width="14.7109375" style="3" customWidth="1"/>
    <col min="13567" max="13568" width="9.140625" style="3" customWidth="1"/>
    <col min="13569" max="13569" width="11.28125" style="3" customWidth="1"/>
    <col min="13570" max="13571" width="9.140625" style="3" customWidth="1"/>
    <col min="13572" max="13572" width="12.421875" style="3" customWidth="1"/>
    <col min="13573" max="13573" width="9.140625" style="3" customWidth="1"/>
    <col min="13574" max="13574" width="10.7109375" style="3" customWidth="1"/>
    <col min="13575" max="13812" width="9.140625" style="3" customWidth="1"/>
    <col min="13813" max="13813" width="5.57421875" style="3" customWidth="1"/>
    <col min="13814" max="13814" width="17.57421875" style="3" customWidth="1"/>
    <col min="13815" max="13818" width="9.140625" style="3" customWidth="1"/>
    <col min="13819" max="13819" width="10.8515625" style="3" customWidth="1"/>
    <col min="13820" max="13820" width="9.140625" style="3" customWidth="1"/>
    <col min="13821" max="13821" width="15.00390625" style="3" customWidth="1"/>
    <col min="13822" max="13822" width="14.7109375" style="3" customWidth="1"/>
    <col min="13823" max="13824" width="9.140625" style="3" customWidth="1"/>
    <col min="13825" max="13825" width="11.28125" style="3" customWidth="1"/>
    <col min="13826" max="13827" width="9.140625" style="3" customWidth="1"/>
    <col min="13828" max="13828" width="12.421875" style="3" customWidth="1"/>
    <col min="13829" max="13829" width="9.140625" style="3" customWidth="1"/>
    <col min="13830" max="13830" width="10.7109375" style="3" customWidth="1"/>
    <col min="13831" max="14068" width="9.140625" style="3" customWidth="1"/>
    <col min="14069" max="14069" width="5.57421875" style="3" customWidth="1"/>
    <col min="14070" max="14070" width="17.57421875" style="3" customWidth="1"/>
    <col min="14071" max="14074" width="9.140625" style="3" customWidth="1"/>
    <col min="14075" max="14075" width="10.8515625" style="3" customWidth="1"/>
    <col min="14076" max="14076" width="9.140625" style="3" customWidth="1"/>
    <col min="14077" max="14077" width="15.00390625" style="3" customWidth="1"/>
    <col min="14078" max="14078" width="14.7109375" style="3" customWidth="1"/>
    <col min="14079" max="14080" width="9.140625" style="3" customWidth="1"/>
    <col min="14081" max="14081" width="11.28125" style="3" customWidth="1"/>
    <col min="14082" max="14083" width="9.140625" style="3" customWidth="1"/>
    <col min="14084" max="14084" width="12.421875" style="3" customWidth="1"/>
    <col min="14085" max="14085" width="9.140625" style="3" customWidth="1"/>
    <col min="14086" max="14086" width="10.7109375" style="3" customWidth="1"/>
    <col min="14087" max="14324" width="9.140625" style="3" customWidth="1"/>
    <col min="14325" max="14325" width="5.57421875" style="3" customWidth="1"/>
    <col min="14326" max="14326" width="17.57421875" style="3" customWidth="1"/>
    <col min="14327" max="14330" width="9.140625" style="3" customWidth="1"/>
    <col min="14331" max="14331" width="10.8515625" style="3" customWidth="1"/>
    <col min="14332" max="14332" width="9.140625" style="3" customWidth="1"/>
    <col min="14333" max="14333" width="15.00390625" style="3" customWidth="1"/>
    <col min="14334" max="14334" width="14.7109375" style="3" customWidth="1"/>
    <col min="14335" max="14336" width="9.140625" style="3" customWidth="1"/>
    <col min="14337" max="14337" width="11.28125" style="3" customWidth="1"/>
    <col min="14338" max="14339" width="9.140625" style="3" customWidth="1"/>
    <col min="14340" max="14340" width="12.421875" style="3" customWidth="1"/>
    <col min="14341" max="14341" width="9.140625" style="3" customWidth="1"/>
    <col min="14342" max="14342" width="10.7109375" style="3" customWidth="1"/>
    <col min="14343" max="14580" width="9.140625" style="3" customWidth="1"/>
    <col min="14581" max="14581" width="5.57421875" style="3" customWidth="1"/>
    <col min="14582" max="14582" width="17.57421875" style="3" customWidth="1"/>
    <col min="14583" max="14586" width="9.140625" style="3" customWidth="1"/>
    <col min="14587" max="14587" width="10.8515625" style="3" customWidth="1"/>
    <col min="14588" max="14588" width="9.140625" style="3" customWidth="1"/>
    <col min="14589" max="14589" width="15.00390625" style="3" customWidth="1"/>
    <col min="14590" max="14590" width="14.7109375" style="3" customWidth="1"/>
    <col min="14591" max="14592" width="9.140625" style="3" customWidth="1"/>
    <col min="14593" max="14593" width="11.28125" style="3" customWidth="1"/>
    <col min="14594" max="14595" width="9.140625" style="3" customWidth="1"/>
    <col min="14596" max="14596" width="12.421875" style="3" customWidth="1"/>
    <col min="14597" max="14597" width="9.140625" style="3" customWidth="1"/>
    <col min="14598" max="14598" width="10.7109375" style="3" customWidth="1"/>
    <col min="14599" max="14836" width="9.140625" style="3" customWidth="1"/>
    <col min="14837" max="14837" width="5.57421875" style="3" customWidth="1"/>
    <col min="14838" max="14838" width="17.57421875" style="3" customWidth="1"/>
    <col min="14839" max="14842" width="9.140625" style="3" customWidth="1"/>
    <col min="14843" max="14843" width="10.8515625" style="3" customWidth="1"/>
    <col min="14844" max="14844" width="9.140625" style="3" customWidth="1"/>
    <col min="14845" max="14845" width="15.00390625" style="3" customWidth="1"/>
    <col min="14846" max="14846" width="14.7109375" style="3" customWidth="1"/>
    <col min="14847" max="14848" width="9.140625" style="3" customWidth="1"/>
    <col min="14849" max="14849" width="11.28125" style="3" customWidth="1"/>
    <col min="14850" max="14851" width="9.140625" style="3" customWidth="1"/>
    <col min="14852" max="14852" width="12.421875" style="3" customWidth="1"/>
    <col min="14853" max="14853" width="9.140625" style="3" customWidth="1"/>
    <col min="14854" max="14854" width="10.7109375" style="3" customWidth="1"/>
    <col min="14855" max="15092" width="9.140625" style="3" customWidth="1"/>
    <col min="15093" max="15093" width="5.57421875" style="3" customWidth="1"/>
    <col min="15094" max="15094" width="17.57421875" style="3" customWidth="1"/>
    <col min="15095" max="15098" width="9.140625" style="3" customWidth="1"/>
    <col min="15099" max="15099" width="10.8515625" style="3" customWidth="1"/>
    <col min="15100" max="15100" width="9.140625" style="3" customWidth="1"/>
    <col min="15101" max="15101" width="15.00390625" style="3" customWidth="1"/>
    <col min="15102" max="15102" width="14.7109375" style="3" customWidth="1"/>
    <col min="15103" max="15104" width="9.140625" style="3" customWidth="1"/>
    <col min="15105" max="15105" width="11.28125" style="3" customWidth="1"/>
    <col min="15106" max="15107" width="9.140625" style="3" customWidth="1"/>
    <col min="15108" max="15108" width="12.421875" style="3" customWidth="1"/>
    <col min="15109" max="15109" width="9.140625" style="3" customWidth="1"/>
    <col min="15110" max="15110" width="10.7109375" style="3" customWidth="1"/>
    <col min="15111" max="15348" width="9.140625" style="3" customWidth="1"/>
    <col min="15349" max="15349" width="5.57421875" style="3" customWidth="1"/>
    <col min="15350" max="15350" width="17.57421875" style="3" customWidth="1"/>
    <col min="15351" max="15354" width="9.140625" style="3" customWidth="1"/>
    <col min="15355" max="15355" width="10.8515625" style="3" customWidth="1"/>
    <col min="15356" max="15356" width="9.140625" style="3" customWidth="1"/>
    <col min="15357" max="15357" width="15.00390625" style="3" customWidth="1"/>
    <col min="15358" max="15358" width="14.7109375" style="3" customWidth="1"/>
    <col min="15359" max="15360" width="9.140625" style="3" customWidth="1"/>
    <col min="15361" max="15361" width="11.28125" style="3" customWidth="1"/>
    <col min="15362" max="15363" width="9.140625" style="3" customWidth="1"/>
    <col min="15364" max="15364" width="12.421875" style="3" customWidth="1"/>
    <col min="15365" max="15365" width="9.140625" style="3" customWidth="1"/>
    <col min="15366" max="15366" width="10.7109375" style="3" customWidth="1"/>
    <col min="15367" max="15604" width="9.140625" style="3" customWidth="1"/>
    <col min="15605" max="15605" width="5.57421875" style="3" customWidth="1"/>
    <col min="15606" max="15606" width="17.57421875" style="3" customWidth="1"/>
    <col min="15607" max="15610" width="9.140625" style="3" customWidth="1"/>
    <col min="15611" max="15611" width="10.8515625" style="3" customWidth="1"/>
    <col min="15612" max="15612" width="9.140625" style="3" customWidth="1"/>
    <col min="15613" max="15613" width="15.00390625" style="3" customWidth="1"/>
    <col min="15614" max="15614" width="14.7109375" style="3" customWidth="1"/>
    <col min="15615" max="15616" width="9.140625" style="3" customWidth="1"/>
    <col min="15617" max="15617" width="11.28125" style="3" customWidth="1"/>
    <col min="15618" max="15619" width="9.140625" style="3" customWidth="1"/>
    <col min="15620" max="15620" width="12.421875" style="3" customWidth="1"/>
    <col min="15621" max="15621" width="9.140625" style="3" customWidth="1"/>
    <col min="15622" max="15622" width="10.7109375" style="3" customWidth="1"/>
    <col min="15623" max="15860" width="9.140625" style="3" customWidth="1"/>
    <col min="15861" max="15861" width="5.57421875" style="3" customWidth="1"/>
    <col min="15862" max="15862" width="17.57421875" style="3" customWidth="1"/>
    <col min="15863" max="15866" width="9.140625" style="3" customWidth="1"/>
    <col min="15867" max="15867" width="10.8515625" style="3" customWidth="1"/>
    <col min="15868" max="15868" width="9.140625" style="3" customWidth="1"/>
    <col min="15869" max="15869" width="15.00390625" style="3" customWidth="1"/>
    <col min="15870" max="15870" width="14.7109375" style="3" customWidth="1"/>
    <col min="15871" max="15872" width="9.140625" style="3" customWidth="1"/>
    <col min="15873" max="15873" width="11.28125" style="3" customWidth="1"/>
    <col min="15874" max="15875" width="9.140625" style="3" customWidth="1"/>
    <col min="15876" max="15876" width="12.421875" style="3" customWidth="1"/>
    <col min="15877" max="15877" width="9.140625" style="3" customWidth="1"/>
    <col min="15878" max="15878" width="10.7109375" style="3" customWidth="1"/>
    <col min="15879" max="16116" width="9.140625" style="3" customWidth="1"/>
    <col min="16117" max="16117" width="5.57421875" style="3" customWidth="1"/>
    <col min="16118" max="16118" width="17.57421875" style="3" customWidth="1"/>
    <col min="16119" max="16122" width="9.140625" style="3" customWidth="1"/>
    <col min="16123" max="16123" width="10.8515625" style="3" customWidth="1"/>
    <col min="16124" max="16124" width="9.140625" style="3" customWidth="1"/>
    <col min="16125" max="16125" width="15.00390625" style="3" customWidth="1"/>
    <col min="16126" max="16126" width="14.7109375" style="3" customWidth="1"/>
    <col min="16127" max="16128" width="9.140625" style="3" customWidth="1"/>
    <col min="16129" max="16129" width="11.28125" style="3" customWidth="1"/>
    <col min="16130" max="16131" width="9.140625" style="3" customWidth="1"/>
    <col min="16132" max="16132" width="12.421875" style="3" customWidth="1"/>
    <col min="16133" max="16133" width="9.140625" style="3" customWidth="1"/>
    <col min="16134" max="16134" width="10.7109375" style="3" customWidth="1"/>
    <col min="16135" max="16384" width="9.140625" style="3" customWidth="1"/>
  </cols>
  <sheetData>
    <row r="1" spans="2:4" ht="16.15">
      <c r="B1" s="121"/>
      <c r="C1" s="121"/>
      <c r="D1" s="121"/>
    </row>
    <row r="2" spans="2:4" ht="15.75">
      <c r="B2" s="143" t="s">
        <v>63</v>
      </c>
      <c r="C2" s="143"/>
      <c r="D2" s="121"/>
    </row>
    <row r="3" spans="2:4" ht="15.75">
      <c r="B3" s="143" t="s">
        <v>62</v>
      </c>
      <c r="C3" s="143"/>
      <c r="D3" s="13"/>
    </row>
    <row r="4" spans="2:4" ht="16.15" thickBot="1">
      <c r="B4" s="101"/>
      <c r="C4" s="101"/>
      <c r="D4" s="13"/>
    </row>
    <row r="5" spans="2:4" ht="19.5" thickBot="1">
      <c r="B5" s="103"/>
      <c r="C5" s="102" t="s">
        <v>57</v>
      </c>
      <c r="D5" s="102"/>
    </row>
    <row r="6" spans="2:4" ht="18">
      <c r="B6" s="102"/>
      <c r="C6" s="102"/>
      <c r="D6" s="102"/>
    </row>
    <row r="7" spans="2:4" ht="35.25" customHeight="1" thickBot="1">
      <c r="B7" s="129" t="s">
        <v>111</v>
      </c>
      <c r="C7" s="129"/>
      <c r="D7" s="126"/>
    </row>
    <row r="8" spans="2:12" ht="35.25" customHeight="1" thickBot="1">
      <c r="B8" s="254" t="s">
        <v>61</v>
      </c>
      <c r="C8" s="254" t="s">
        <v>56</v>
      </c>
      <c r="D8" s="256" t="s">
        <v>102</v>
      </c>
      <c r="E8" s="254" t="s">
        <v>103</v>
      </c>
      <c r="F8" s="256" t="s">
        <v>75</v>
      </c>
      <c r="G8" s="260" t="s">
        <v>104</v>
      </c>
      <c r="H8" s="261"/>
      <c r="I8" s="262"/>
      <c r="J8" s="254" t="s">
        <v>105</v>
      </c>
      <c r="K8" s="254" t="s">
        <v>108</v>
      </c>
      <c r="L8" s="254" t="s">
        <v>110</v>
      </c>
    </row>
    <row r="9" spans="2:12" ht="35.25" customHeight="1" thickBot="1">
      <c r="B9" s="255"/>
      <c r="C9" s="255"/>
      <c r="D9" s="257"/>
      <c r="E9" s="255"/>
      <c r="F9" s="258"/>
      <c r="G9" s="180" t="s">
        <v>106</v>
      </c>
      <c r="H9" s="180" t="s">
        <v>107</v>
      </c>
      <c r="I9" s="180" t="s">
        <v>109</v>
      </c>
      <c r="J9" s="259"/>
      <c r="K9" s="259"/>
      <c r="L9" s="259"/>
    </row>
    <row r="10" spans="2:12" ht="15" customHeight="1" thickBot="1">
      <c r="B10" s="181">
        <v>1</v>
      </c>
      <c r="C10" s="182">
        <v>2</v>
      </c>
      <c r="D10" s="181">
        <v>3</v>
      </c>
      <c r="E10" s="182">
        <v>4</v>
      </c>
      <c r="F10" s="181">
        <v>5</v>
      </c>
      <c r="G10" s="182">
        <v>6</v>
      </c>
      <c r="H10" s="181">
        <v>7</v>
      </c>
      <c r="I10" s="182">
        <v>8</v>
      </c>
      <c r="J10" s="181">
        <v>9</v>
      </c>
      <c r="K10" s="182">
        <v>10</v>
      </c>
      <c r="L10" s="181">
        <v>11</v>
      </c>
    </row>
    <row r="11" spans="1:123" s="124" customFormat="1" ht="12.75" customHeight="1">
      <c r="A11" s="123"/>
      <c r="B11" s="127">
        <v>1</v>
      </c>
      <c r="C11" s="94" t="s">
        <v>123</v>
      </c>
      <c r="D11" s="93" t="s">
        <v>125</v>
      </c>
      <c r="E11" s="93" t="s">
        <v>126</v>
      </c>
      <c r="F11" s="93" t="s">
        <v>130</v>
      </c>
      <c r="G11" s="171">
        <v>0</v>
      </c>
      <c r="H11" s="171">
        <v>14.3</v>
      </c>
      <c r="I11" s="128">
        <v>0</v>
      </c>
      <c r="J11" s="128">
        <v>1972</v>
      </c>
      <c r="K11" s="128" t="s">
        <v>132</v>
      </c>
      <c r="L11" s="128" t="s">
        <v>131</v>
      </c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</row>
    <row r="12" spans="1:123" s="124" customFormat="1" ht="12.75" customHeight="1">
      <c r="A12" s="123"/>
      <c r="B12" s="127">
        <v>2</v>
      </c>
      <c r="C12" s="94" t="s">
        <v>123</v>
      </c>
      <c r="D12" s="93" t="s">
        <v>125</v>
      </c>
      <c r="E12" s="93" t="s">
        <v>127</v>
      </c>
      <c r="F12" s="93" t="s">
        <v>124</v>
      </c>
      <c r="G12" s="171">
        <v>0</v>
      </c>
      <c r="H12" s="171">
        <v>4.9</v>
      </c>
      <c r="I12" s="128">
        <v>0</v>
      </c>
      <c r="J12" s="128">
        <v>1972</v>
      </c>
      <c r="K12" s="128" t="s">
        <v>132</v>
      </c>
      <c r="L12" s="128" t="s">
        <v>131</v>
      </c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</row>
    <row r="13" spans="1:123" s="124" customFormat="1" ht="12.75" customHeight="1">
      <c r="A13" s="123"/>
      <c r="B13" s="127">
        <v>3</v>
      </c>
      <c r="C13" s="94" t="s">
        <v>122</v>
      </c>
      <c r="D13" s="93" t="s">
        <v>125</v>
      </c>
      <c r="E13" s="93" t="s">
        <v>128</v>
      </c>
      <c r="F13" s="93" t="s">
        <v>124</v>
      </c>
      <c r="G13" s="171">
        <v>0</v>
      </c>
      <c r="H13" s="171">
        <v>35.44</v>
      </c>
      <c r="I13" s="128">
        <v>0</v>
      </c>
      <c r="J13" s="128">
        <v>1992</v>
      </c>
      <c r="K13" s="128" t="s">
        <v>132</v>
      </c>
      <c r="L13" s="128" t="s">
        <v>131</v>
      </c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</row>
    <row r="14" spans="1:123" s="124" customFormat="1" ht="12.75" customHeight="1">
      <c r="A14" s="123"/>
      <c r="B14" s="127">
        <v>4</v>
      </c>
      <c r="C14" s="94" t="s">
        <v>121</v>
      </c>
      <c r="D14" s="93" t="s">
        <v>125</v>
      </c>
      <c r="E14" s="93" t="s">
        <v>129</v>
      </c>
      <c r="F14" s="93" t="s">
        <v>124</v>
      </c>
      <c r="G14" s="171">
        <v>0</v>
      </c>
      <c r="H14" s="171">
        <v>18.75</v>
      </c>
      <c r="I14" s="128">
        <v>0</v>
      </c>
      <c r="J14" s="128">
        <v>1990</v>
      </c>
      <c r="K14" s="128" t="s">
        <v>132</v>
      </c>
      <c r="L14" s="128" t="s">
        <v>131</v>
      </c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</row>
    <row r="15" spans="1:123" s="124" customFormat="1" ht="12.75" customHeight="1">
      <c r="A15" s="123"/>
      <c r="B15" s="127">
        <v>5</v>
      </c>
      <c r="C15" s="183"/>
      <c r="D15" s="128"/>
      <c r="E15" s="128"/>
      <c r="F15" s="128"/>
      <c r="G15" s="128"/>
      <c r="H15" s="128"/>
      <c r="I15" s="128"/>
      <c r="J15" s="128"/>
      <c r="K15" s="128"/>
      <c r="L15" s="128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</row>
    <row r="16" spans="1:123" s="124" customFormat="1" ht="12.75" customHeight="1">
      <c r="A16" s="123"/>
      <c r="B16" s="127">
        <v>6</v>
      </c>
      <c r="C16" s="183"/>
      <c r="D16" s="128"/>
      <c r="E16" s="128"/>
      <c r="F16" s="128"/>
      <c r="G16" s="128"/>
      <c r="H16" s="128"/>
      <c r="I16" s="128"/>
      <c r="J16" s="128"/>
      <c r="K16" s="128"/>
      <c r="L16" s="128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</row>
    <row r="17" spans="1:123" s="124" customFormat="1" ht="12.75" customHeight="1">
      <c r="A17" s="123"/>
      <c r="B17" s="127">
        <v>7</v>
      </c>
      <c r="C17" s="183"/>
      <c r="D17" s="128"/>
      <c r="E17" s="128"/>
      <c r="F17" s="128"/>
      <c r="G17" s="128"/>
      <c r="H17" s="128"/>
      <c r="I17" s="128"/>
      <c r="J17" s="128"/>
      <c r="K17" s="128"/>
      <c r="L17" s="128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</row>
    <row r="18" spans="1:123" s="124" customFormat="1" ht="12.75" customHeight="1">
      <c r="A18" s="123"/>
      <c r="B18" s="127">
        <v>8</v>
      </c>
      <c r="C18" s="183"/>
      <c r="D18" s="128"/>
      <c r="E18" s="128"/>
      <c r="F18" s="128"/>
      <c r="G18" s="128"/>
      <c r="H18" s="128"/>
      <c r="I18" s="128"/>
      <c r="J18" s="128"/>
      <c r="K18" s="128"/>
      <c r="L18" s="128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</row>
    <row r="19" spans="1:123" s="124" customFormat="1" ht="12.75" customHeight="1">
      <c r="A19" s="123"/>
      <c r="B19" s="127">
        <v>9</v>
      </c>
      <c r="C19" s="183"/>
      <c r="D19" s="128"/>
      <c r="E19" s="128"/>
      <c r="F19" s="128"/>
      <c r="G19" s="128"/>
      <c r="H19" s="128"/>
      <c r="I19" s="128"/>
      <c r="J19" s="128"/>
      <c r="K19" s="128"/>
      <c r="L19" s="128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</row>
    <row r="20" spans="1:123" s="124" customFormat="1" ht="12.75" customHeight="1">
      <c r="A20" s="123"/>
      <c r="B20" s="127">
        <v>10</v>
      </c>
      <c r="C20" s="183"/>
      <c r="D20" s="128"/>
      <c r="E20" s="128"/>
      <c r="F20" s="128"/>
      <c r="G20" s="128"/>
      <c r="H20" s="128"/>
      <c r="I20" s="128"/>
      <c r="J20" s="128"/>
      <c r="K20" s="128"/>
      <c r="L20" s="128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</row>
    <row r="21" spans="1:123" s="124" customFormat="1" ht="12.75" customHeight="1">
      <c r="A21" s="123"/>
      <c r="B21" s="127">
        <v>11</v>
      </c>
      <c r="C21" s="183"/>
      <c r="D21" s="128"/>
      <c r="E21" s="128"/>
      <c r="F21" s="128"/>
      <c r="G21" s="128"/>
      <c r="H21" s="128"/>
      <c r="I21" s="128"/>
      <c r="J21" s="128"/>
      <c r="K21" s="128"/>
      <c r="L21" s="128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</row>
    <row r="22" spans="1:123" s="124" customFormat="1" ht="12.75" customHeight="1">
      <c r="A22" s="123"/>
      <c r="B22" s="127">
        <v>12</v>
      </c>
      <c r="C22" s="183"/>
      <c r="D22" s="128"/>
      <c r="E22" s="128"/>
      <c r="F22" s="128"/>
      <c r="G22" s="128"/>
      <c r="H22" s="128"/>
      <c r="I22" s="128"/>
      <c r="J22" s="128"/>
      <c r="K22" s="128"/>
      <c r="L22" s="128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</row>
    <row r="23" spans="1:123" s="124" customFormat="1" ht="12.75" customHeight="1">
      <c r="A23" s="123"/>
      <c r="B23" s="127">
        <v>13</v>
      </c>
      <c r="C23" s="183"/>
      <c r="D23" s="128"/>
      <c r="E23" s="128"/>
      <c r="F23" s="128"/>
      <c r="G23" s="128"/>
      <c r="H23" s="128"/>
      <c r="I23" s="128"/>
      <c r="J23" s="128"/>
      <c r="K23" s="128"/>
      <c r="L23" s="128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</row>
    <row r="24" spans="1:123" s="124" customFormat="1" ht="12.75" customHeight="1">
      <c r="A24" s="123"/>
      <c r="B24" s="127">
        <v>14</v>
      </c>
      <c r="C24" s="183"/>
      <c r="D24" s="128"/>
      <c r="E24" s="128"/>
      <c r="F24" s="128"/>
      <c r="G24" s="128"/>
      <c r="H24" s="128"/>
      <c r="I24" s="128"/>
      <c r="J24" s="128"/>
      <c r="K24" s="128"/>
      <c r="L24" s="128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</row>
    <row r="25" spans="1:123" s="124" customFormat="1" ht="12.75" customHeight="1">
      <c r="A25" s="123"/>
      <c r="B25" s="127">
        <v>15</v>
      </c>
      <c r="C25" s="183"/>
      <c r="D25" s="128"/>
      <c r="E25" s="128"/>
      <c r="F25" s="128"/>
      <c r="G25" s="128"/>
      <c r="H25" s="128"/>
      <c r="I25" s="128"/>
      <c r="J25" s="128"/>
      <c r="K25" s="128"/>
      <c r="L25" s="128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</row>
    <row r="26" spans="1:123" s="124" customFormat="1" ht="12.75" customHeight="1">
      <c r="A26" s="123"/>
      <c r="B26" s="127">
        <v>16</v>
      </c>
      <c r="C26" s="183"/>
      <c r="D26" s="128"/>
      <c r="E26" s="128"/>
      <c r="F26" s="128"/>
      <c r="G26" s="128"/>
      <c r="H26" s="128"/>
      <c r="I26" s="128"/>
      <c r="J26" s="128"/>
      <c r="K26" s="128"/>
      <c r="L26" s="128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</row>
    <row r="27" spans="1:123" s="124" customFormat="1" ht="12.75" customHeight="1">
      <c r="A27" s="123"/>
      <c r="B27" s="127">
        <v>17</v>
      </c>
      <c r="C27" s="183"/>
      <c r="D27" s="128"/>
      <c r="E27" s="128"/>
      <c r="F27" s="128"/>
      <c r="G27" s="128"/>
      <c r="H27" s="128"/>
      <c r="I27" s="128"/>
      <c r="J27" s="128"/>
      <c r="K27" s="128"/>
      <c r="L27" s="128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</row>
    <row r="28" spans="1:123" s="124" customFormat="1" ht="12.75" customHeight="1">
      <c r="A28" s="123"/>
      <c r="B28" s="127">
        <v>18</v>
      </c>
      <c r="C28" s="183"/>
      <c r="D28" s="128"/>
      <c r="E28" s="128"/>
      <c r="F28" s="128"/>
      <c r="G28" s="128"/>
      <c r="H28" s="128"/>
      <c r="I28" s="128"/>
      <c r="J28" s="128"/>
      <c r="K28" s="128"/>
      <c r="L28" s="128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</row>
    <row r="29" spans="1:123" s="124" customFormat="1" ht="12.75" customHeight="1">
      <c r="A29" s="123"/>
      <c r="B29" s="127">
        <v>19</v>
      </c>
      <c r="C29" s="183"/>
      <c r="D29" s="128"/>
      <c r="E29" s="128"/>
      <c r="F29" s="128"/>
      <c r="G29" s="128"/>
      <c r="H29" s="128"/>
      <c r="I29" s="128"/>
      <c r="J29" s="128"/>
      <c r="K29" s="128"/>
      <c r="L29" s="128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</row>
    <row r="30" spans="1:123" s="124" customFormat="1" ht="12.75" customHeight="1">
      <c r="A30" s="123"/>
      <c r="B30" s="127">
        <v>20</v>
      </c>
      <c r="C30" s="183"/>
      <c r="D30" s="128"/>
      <c r="E30" s="128"/>
      <c r="F30" s="128"/>
      <c r="G30" s="128"/>
      <c r="H30" s="128"/>
      <c r="I30" s="128"/>
      <c r="J30" s="128"/>
      <c r="K30" s="128"/>
      <c r="L30" s="128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</row>
    <row r="31" spans="1:123" s="124" customFormat="1" ht="12.75" customHeight="1">
      <c r="A31" s="123"/>
      <c r="B31" s="127">
        <v>21</v>
      </c>
      <c r="C31" s="183"/>
      <c r="D31" s="128"/>
      <c r="E31" s="128"/>
      <c r="F31" s="128"/>
      <c r="G31" s="128"/>
      <c r="H31" s="128"/>
      <c r="I31" s="128"/>
      <c r="J31" s="128"/>
      <c r="K31" s="128"/>
      <c r="L31" s="128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</row>
    <row r="32" spans="1:123" s="124" customFormat="1" ht="12.75" customHeight="1">
      <c r="A32" s="123"/>
      <c r="B32" s="127">
        <v>22</v>
      </c>
      <c r="C32" s="183"/>
      <c r="D32" s="128"/>
      <c r="E32" s="128"/>
      <c r="F32" s="128"/>
      <c r="G32" s="128"/>
      <c r="H32" s="128"/>
      <c r="I32" s="128"/>
      <c r="J32" s="128"/>
      <c r="K32" s="128"/>
      <c r="L32" s="128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</row>
    <row r="33" spans="1:123" s="124" customFormat="1" ht="12.75" customHeight="1">
      <c r="A33" s="123"/>
      <c r="B33" s="127">
        <v>23</v>
      </c>
      <c r="C33" s="183"/>
      <c r="D33" s="128"/>
      <c r="E33" s="128"/>
      <c r="F33" s="128"/>
      <c r="G33" s="128"/>
      <c r="H33" s="128"/>
      <c r="I33" s="128"/>
      <c r="J33" s="128"/>
      <c r="K33" s="128"/>
      <c r="L33" s="128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</row>
    <row r="34" spans="1:123" s="124" customFormat="1" ht="12.75" customHeight="1">
      <c r="A34" s="123"/>
      <c r="B34" s="127">
        <v>24</v>
      </c>
      <c r="C34" s="183"/>
      <c r="D34" s="128"/>
      <c r="E34" s="128"/>
      <c r="F34" s="128"/>
      <c r="G34" s="128"/>
      <c r="H34" s="128"/>
      <c r="I34" s="128"/>
      <c r="J34" s="128"/>
      <c r="K34" s="128"/>
      <c r="L34" s="128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</row>
    <row r="35" spans="1:123" s="124" customFormat="1" ht="12.75" customHeight="1">
      <c r="A35" s="123"/>
      <c r="B35" s="127">
        <v>25</v>
      </c>
      <c r="C35" s="183"/>
      <c r="D35" s="128"/>
      <c r="E35" s="128"/>
      <c r="F35" s="128"/>
      <c r="G35" s="128"/>
      <c r="H35" s="128"/>
      <c r="I35" s="128"/>
      <c r="J35" s="128"/>
      <c r="K35" s="128"/>
      <c r="L35" s="128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</row>
    <row r="36" spans="1:123" s="124" customFormat="1" ht="12.75" customHeight="1">
      <c r="A36" s="123"/>
      <c r="B36" s="127">
        <v>26</v>
      </c>
      <c r="C36" s="183"/>
      <c r="D36" s="128"/>
      <c r="E36" s="128"/>
      <c r="F36" s="128"/>
      <c r="G36" s="128"/>
      <c r="H36" s="128"/>
      <c r="I36" s="128"/>
      <c r="J36" s="128"/>
      <c r="K36" s="128"/>
      <c r="L36" s="128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</row>
    <row r="37" spans="1:123" s="124" customFormat="1" ht="12.75" customHeight="1">
      <c r="A37" s="123"/>
      <c r="B37" s="127">
        <v>27</v>
      </c>
      <c r="C37" s="183"/>
      <c r="D37" s="128"/>
      <c r="E37" s="128"/>
      <c r="F37" s="128"/>
      <c r="G37" s="128"/>
      <c r="H37" s="128"/>
      <c r="I37" s="128"/>
      <c r="J37" s="128"/>
      <c r="K37" s="128"/>
      <c r="L37" s="128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</row>
    <row r="38" spans="1:123" s="124" customFormat="1" ht="12.75" customHeight="1">
      <c r="A38" s="123"/>
      <c r="B38" s="127">
        <v>28</v>
      </c>
      <c r="C38" s="183"/>
      <c r="D38" s="128"/>
      <c r="E38" s="128"/>
      <c r="F38" s="128"/>
      <c r="G38" s="128"/>
      <c r="H38" s="128"/>
      <c r="I38" s="128"/>
      <c r="J38" s="128"/>
      <c r="K38" s="128"/>
      <c r="L38" s="128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</row>
    <row r="39" spans="1:123" s="124" customFormat="1" ht="12.75" customHeight="1">
      <c r="A39" s="123"/>
      <c r="B39" s="127">
        <v>29</v>
      </c>
      <c r="C39" s="183"/>
      <c r="D39" s="128"/>
      <c r="E39" s="128"/>
      <c r="F39" s="128"/>
      <c r="G39" s="128"/>
      <c r="H39" s="128"/>
      <c r="I39" s="128"/>
      <c r="J39" s="128"/>
      <c r="K39" s="128"/>
      <c r="L39" s="128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</row>
    <row r="40" spans="1:123" s="124" customFormat="1" ht="12.75" customHeight="1">
      <c r="A40" s="123"/>
      <c r="B40" s="127">
        <v>30</v>
      </c>
      <c r="C40" s="183"/>
      <c r="D40" s="128"/>
      <c r="E40" s="128"/>
      <c r="F40" s="128"/>
      <c r="G40" s="128"/>
      <c r="H40" s="128"/>
      <c r="I40" s="128"/>
      <c r="J40" s="128"/>
      <c r="K40" s="128"/>
      <c r="L40" s="128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</row>
    <row r="41" spans="1:123" s="124" customFormat="1" ht="12.75" customHeight="1">
      <c r="A41" s="123"/>
      <c r="B41" s="127">
        <v>31</v>
      </c>
      <c r="C41" s="183"/>
      <c r="D41" s="128"/>
      <c r="E41" s="128"/>
      <c r="F41" s="128"/>
      <c r="G41" s="128"/>
      <c r="H41" s="128"/>
      <c r="I41" s="128"/>
      <c r="J41" s="128"/>
      <c r="K41" s="128"/>
      <c r="L41" s="128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</row>
    <row r="42" spans="1:123" s="124" customFormat="1" ht="12.75" customHeight="1">
      <c r="A42" s="123"/>
      <c r="B42" s="127">
        <v>32</v>
      </c>
      <c r="C42" s="183"/>
      <c r="D42" s="128"/>
      <c r="E42" s="128"/>
      <c r="F42" s="128"/>
      <c r="G42" s="128"/>
      <c r="H42" s="128"/>
      <c r="I42" s="128"/>
      <c r="J42" s="128"/>
      <c r="K42" s="128"/>
      <c r="L42" s="128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</row>
    <row r="43" spans="1:123" s="124" customFormat="1" ht="12.75" customHeight="1">
      <c r="A43" s="123"/>
      <c r="B43" s="127">
        <v>33</v>
      </c>
      <c r="C43" s="183"/>
      <c r="D43" s="128"/>
      <c r="E43" s="128"/>
      <c r="F43" s="128"/>
      <c r="G43" s="128"/>
      <c r="H43" s="128"/>
      <c r="I43" s="128"/>
      <c r="J43" s="128"/>
      <c r="K43" s="128"/>
      <c r="L43" s="128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</row>
    <row r="44" spans="1:123" s="124" customFormat="1" ht="12.75" customHeight="1">
      <c r="A44" s="123"/>
      <c r="B44" s="127">
        <v>34</v>
      </c>
      <c r="C44" s="183"/>
      <c r="D44" s="128"/>
      <c r="E44" s="128"/>
      <c r="F44" s="128"/>
      <c r="G44" s="128"/>
      <c r="H44" s="128"/>
      <c r="I44" s="128"/>
      <c r="J44" s="128"/>
      <c r="K44" s="128"/>
      <c r="L44" s="128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</row>
    <row r="45" spans="1:123" s="124" customFormat="1" ht="12.75" customHeight="1">
      <c r="A45" s="123"/>
      <c r="B45" s="127">
        <v>35</v>
      </c>
      <c r="C45" s="183"/>
      <c r="D45" s="128"/>
      <c r="E45" s="128"/>
      <c r="F45" s="128"/>
      <c r="G45" s="128"/>
      <c r="H45" s="128"/>
      <c r="I45" s="128"/>
      <c r="J45" s="128"/>
      <c r="K45" s="128"/>
      <c r="L45" s="128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</row>
    <row r="46" spans="1:123" s="124" customFormat="1" ht="12.75" customHeight="1">
      <c r="A46" s="123"/>
      <c r="B46" s="127">
        <v>36</v>
      </c>
      <c r="C46" s="183"/>
      <c r="D46" s="128"/>
      <c r="E46" s="128"/>
      <c r="F46" s="128"/>
      <c r="G46" s="128"/>
      <c r="H46" s="128"/>
      <c r="I46" s="128"/>
      <c r="J46" s="128"/>
      <c r="K46" s="128"/>
      <c r="L46" s="128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</row>
    <row r="47" spans="1:123" s="124" customFormat="1" ht="12.75" customHeight="1">
      <c r="A47" s="123"/>
      <c r="B47" s="127">
        <v>37</v>
      </c>
      <c r="C47" s="183"/>
      <c r="D47" s="128"/>
      <c r="E47" s="128"/>
      <c r="F47" s="128"/>
      <c r="G47" s="128"/>
      <c r="H47" s="128"/>
      <c r="I47" s="128"/>
      <c r="J47" s="128"/>
      <c r="K47" s="128"/>
      <c r="L47" s="128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</row>
    <row r="48" spans="1:123" s="124" customFormat="1" ht="12.75" customHeight="1">
      <c r="A48" s="123"/>
      <c r="B48" s="127">
        <v>38</v>
      </c>
      <c r="C48" s="183"/>
      <c r="D48" s="128"/>
      <c r="E48" s="128"/>
      <c r="F48" s="128"/>
      <c r="G48" s="128"/>
      <c r="H48" s="128"/>
      <c r="I48" s="128"/>
      <c r="J48" s="128"/>
      <c r="K48" s="128"/>
      <c r="L48" s="128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</row>
    <row r="49" spans="1:123" s="124" customFormat="1" ht="12.75" customHeight="1">
      <c r="A49" s="123"/>
      <c r="B49" s="127">
        <v>39</v>
      </c>
      <c r="C49" s="183"/>
      <c r="D49" s="128"/>
      <c r="E49" s="128"/>
      <c r="F49" s="128"/>
      <c r="G49" s="128"/>
      <c r="H49" s="128"/>
      <c r="I49" s="128"/>
      <c r="J49" s="128"/>
      <c r="K49" s="128"/>
      <c r="L49" s="128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</row>
    <row r="50" spans="1:123" s="124" customFormat="1" ht="12.75" customHeight="1">
      <c r="A50" s="123"/>
      <c r="B50" s="127">
        <v>40</v>
      </c>
      <c r="C50" s="183"/>
      <c r="D50" s="128"/>
      <c r="E50" s="128"/>
      <c r="F50" s="128"/>
      <c r="G50" s="128"/>
      <c r="H50" s="128"/>
      <c r="I50" s="128"/>
      <c r="J50" s="128"/>
      <c r="K50" s="128"/>
      <c r="L50" s="128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</row>
    <row r="51" spans="1:123" s="124" customFormat="1" ht="12.75" customHeight="1">
      <c r="A51" s="123"/>
      <c r="B51" s="127">
        <v>41</v>
      </c>
      <c r="C51" s="183"/>
      <c r="D51" s="128"/>
      <c r="E51" s="128"/>
      <c r="F51" s="128"/>
      <c r="G51" s="128"/>
      <c r="H51" s="128"/>
      <c r="I51" s="128"/>
      <c r="J51" s="128"/>
      <c r="K51" s="128"/>
      <c r="L51" s="128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</row>
    <row r="52" spans="1:123" s="124" customFormat="1" ht="12.75" customHeight="1">
      <c r="A52" s="123"/>
      <c r="B52" s="127">
        <v>42</v>
      </c>
      <c r="C52" s="183"/>
      <c r="D52" s="128"/>
      <c r="E52" s="128"/>
      <c r="F52" s="128"/>
      <c r="G52" s="128"/>
      <c r="H52" s="128"/>
      <c r="I52" s="128"/>
      <c r="J52" s="128"/>
      <c r="K52" s="128"/>
      <c r="L52" s="128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</row>
    <row r="53" spans="1:123" s="124" customFormat="1" ht="12.75" customHeight="1">
      <c r="A53" s="123"/>
      <c r="B53" s="127">
        <v>43</v>
      </c>
      <c r="C53" s="183"/>
      <c r="D53" s="128"/>
      <c r="E53" s="128"/>
      <c r="F53" s="128"/>
      <c r="G53" s="128"/>
      <c r="H53" s="128"/>
      <c r="I53" s="128"/>
      <c r="J53" s="128"/>
      <c r="K53" s="128"/>
      <c r="L53" s="128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</row>
    <row r="54" spans="1:123" s="124" customFormat="1" ht="12.75" customHeight="1">
      <c r="A54" s="123"/>
      <c r="B54" s="127">
        <v>44</v>
      </c>
      <c r="C54" s="183"/>
      <c r="D54" s="128"/>
      <c r="E54" s="128"/>
      <c r="F54" s="128"/>
      <c r="G54" s="128"/>
      <c r="H54" s="128"/>
      <c r="I54" s="128"/>
      <c r="J54" s="128"/>
      <c r="K54" s="128"/>
      <c r="L54" s="128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</row>
    <row r="55" spans="1:123" s="124" customFormat="1" ht="12.75" customHeight="1">
      <c r="A55" s="123"/>
      <c r="B55" s="127">
        <v>45</v>
      </c>
      <c r="C55" s="183"/>
      <c r="D55" s="128"/>
      <c r="E55" s="128"/>
      <c r="F55" s="128"/>
      <c r="G55" s="128"/>
      <c r="H55" s="128"/>
      <c r="I55" s="128"/>
      <c r="J55" s="128"/>
      <c r="K55" s="128"/>
      <c r="L55" s="128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</row>
    <row r="56" spans="1:123" s="124" customFormat="1" ht="12.75" customHeight="1">
      <c r="A56" s="123"/>
      <c r="B56" s="127">
        <v>46</v>
      </c>
      <c r="C56" s="183"/>
      <c r="D56" s="128"/>
      <c r="E56" s="128"/>
      <c r="F56" s="128"/>
      <c r="G56" s="128"/>
      <c r="H56" s="128"/>
      <c r="I56" s="128"/>
      <c r="J56" s="128"/>
      <c r="K56" s="128"/>
      <c r="L56" s="128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</row>
    <row r="57" spans="1:123" s="124" customFormat="1" ht="12.75" customHeight="1">
      <c r="A57" s="123"/>
      <c r="B57" s="127">
        <v>47</v>
      </c>
      <c r="C57" s="183"/>
      <c r="D57" s="128"/>
      <c r="E57" s="128"/>
      <c r="F57" s="128"/>
      <c r="G57" s="128"/>
      <c r="H57" s="128"/>
      <c r="I57" s="128"/>
      <c r="J57" s="128"/>
      <c r="K57" s="128"/>
      <c r="L57" s="128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</row>
    <row r="58" spans="1:123" s="124" customFormat="1" ht="12.75" customHeight="1">
      <c r="A58" s="123"/>
      <c r="B58" s="127">
        <v>48</v>
      </c>
      <c r="C58" s="183"/>
      <c r="D58" s="128"/>
      <c r="E58" s="128"/>
      <c r="F58" s="128"/>
      <c r="G58" s="128"/>
      <c r="H58" s="128"/>
      <c r="I58" s="128"/>
      <c r="J58" s="128"/>
      <c r="K58" s="128"/>
      <c r="L58" s="128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</row>
    <row r="59" spans="1:123" s="124" customFormat="1" ht="12.75" customHeight="1">
      <c r="A59" s="123"/>
      <c r="B59" s="127">
        <v>49</v>
      </c>
      <c r="C59" s="183"/>
      <c r="D59" s="128"/>
      <c r="E59" s="128"/>
      <c r="F59" s="128"/>
      <c r="G59" s="128"/>
      <c r="H59" s="128"/>
      <c r="I59" s="128"/>
      <c r="J59" s="128"/>
      <c r="K59" s="128"/>
      <c r="L59" s="128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</row>
    <row r="60" spans="1:123" s="124" customFormat="1" ht="12.75" customHeight="1">
      <c r="A60" s="123"/>
      <c r="B60" s="127">
        <v>50</v>
      </c>
      <c r="C60" s="183"/>
      <c r="D60" s="128"/>
      <c r="E60" s="128"/>
      <c r="F60" s="128"/>
      <c r="G60" s="128"/>
      <c r="H60" s="128"/>
      <c r="I60" s="128"/>
      <c r="J60" s="128"/>
      <c r="K60" s="128"/>
      <c r="L60" s="128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</row>
    <row r="61" spans="1:123" s="124" customFormat="1" ht="12.75" customHeight="1">
      <c r="A61" s="123"/>
      <c r="B61" s="127">
        <v>51</v>
      </c>
      <c r="C61" s="183"/>
      <c r="D61" s="128"/>
      <c r="E61" s="128"/>
      <c r="F61" s="128"/>
      <c r="G61" s="128"/>
      <c r="H61" s="128"/>
      <c r="I61" s="128"/>
      <c r="J61" s="128"/>
      <c r="K61" s="128"/>
      <c r="L61" s="128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</row>
    <row r="62" spans="1:123" s="124" customFormat="1" ht="12.75" customHeight="1">
      <c r="A62" s="123"/>
      <c r="B62" s="127">
        <v>52</v>
      </c>
      <c r="C62" s="183"/>
      <c r="D62" s="128"/>
      <c r="E62" s="128"/>
      <c r="F62" s="128"/>
      <c r="G62" s="128"/>
      <c r="H62" s="128"/>
      <c r="I62" s="128"/>
      <c r="J62" s="128"/>
      <c r="K62" s="128"/>
      <c r="L62" s="128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</row>
    <row r="63" spans="1:123" s="124" customFormat="1" ht="12.75" customHeight="1">
      <c r="A63" s="123"/>
      <c r="B63" s="127">
        <v>53</v>
      </c>
      <c r="C63" s="183"/>
      <c r="D63" s="128"/>
      <c r="E63" s="128"/>
      <c r="F63" s="128"/>
      <c r="G63" s="128"/>
      <c r="H63" s="128"/>
      <c r="I63" s="128"/>
      <c r="J63" s="128"/>
      <c r="K63" s="128"/>
      <c r="L63" s="128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</row>
    <row r="64" spans="1:123" s="124" customFormat="1" ht="12.75" customHeight="1">
      <c r="A64" s="123"/>
      <c r="B64" s="127">
        <v>54</v>
      </c>
      <c r="C64" s="183"/>
      <c r="D64" s="128"/>
      <c r="E64" s="128"/>
      <c r="F64" s="128"/>
      <c r="G64" s="128"/>
      <c r="H64" s="128"/>
      <c r="I64" s="128"/>
      <c r="J64" s="128"/>
      <c r="K64" s="128"/>
      <c r="L64" s="128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</row>
    <row r="65" spans="1:123" s="124" customFormat="1" ht="12.75" customHeight="1">
      <c r="A65" s="123"/>
      <c r="B65" s="127">
        <v>55</v>
      </c>
      <c r="C65" s="183"/>
      <c r="D65" s="128"/>
      <c r="E65" s="128"/>
      <c r="F65" s="128"/>
      <c r="G65" s="128"/>
      <c r="H65" s="128"/>
      <c r="I65" s="128"/>
      <c r="J65" s="128"/>
      <c r="K65" s="128"/>
      <c r="L65" s="128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</row>
    <row r="66" spans="1:123" s="124" customFormat="1" ht="12.75" customHeight="1">
      <c r="A66" s="123"/>
      <c r="B66" s="127">
        <v>56</v>
      </c>
      <c r="C66" s="183"/>
      <c r="D66" s="128"/>
      <c r="E66" s="128"/>
      <c r="F66" s="128"/>
      <c r="G66" s="128"/>
      <c r="H66" s="128"/>
      <c r="I66" s="128"/>
      <c r="J66" s="128"/>
      <c r="K66" s="128"/>
      <c r="L66" s="128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</row>
    <row r="67" spans="1:123" s="124" customFormat="1" ht="12.75" customHeight="1">
      <c r="A67" s="123"/>
      <c r="B67" s="127">
        <v>57</v>
      </c>
      <c r="C67" s="183"/>
      <c r="D67" s="128"/>
      <c r="E67" s="128"/>
      <c r="F67" s="128"/>
      <c r="G67" s="128"/>
      <c r="H67" s="128"/>
      <c r="I67" s="128"/>
      <c r="J67" s="128"/>
      <c r="K67" s="128"/>
      <c r="L67" s="128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</row>
    <row r="68" spans="1:123" s="124" customFormat="1" ht="12.75" customHeight="1">
      <c r="A68" s="123"/>
      <c r="B68" s="127">
        <v>58</v>
      </c>
      <c r="C68" s="183"/>
      <c r="D68" s="128"/>
      <c r="E68" s="128"/>
      <c r="F68" s="128"/>
      <c r="G68" s="128"/>
      <c r="H68" s="128"/>
      <c r="I68" s="128"/>
      <c r="J68" s="128"/>
      <c r="K68" s="128"/>
      <c r="L68" s="128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</row>
    <row r="69" spans="1:123" s="124" customFormat="1" ht="12.75" customHeight="1">
      <c r="A69" s="123"/>
      <c r="B69" s="127">
        <v>59</v>
      </c>
      <c r="C69" s="183"/>
      <c r="D69" s="128"/>
      <c r="E69" s="128"/>
      <c r="F69" s="128"/>
      <c r="G69" s="128"/>
      <c r="H69" s="128"/>
      <c r="I69" s="128"/>
      <c r="J69" s="128"/>
      <c r="K69" s="128"/>
      <c r="L69" s="128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</row>
    <row r="70" spans="1:123" s="124" customFormat="1" ht="12.75" customHeight="1">
      <c r="A70" s="123"/>
      <c r="B70" s="127">
        <v>60</v>
      </c>
      <c r="C70" s="183"/>
      <c r="D70" s="128"/>
      <c r="E70" s="128"/>
      <c r="F70" s="128"/>
      <c r="G70" s="128"/>
      <c r="H70" s="128"/>
      <c r="I70" s="128"/>
      <c r="J70" s="128"/>
      <c r="K70" s="128"/>
      <c r="L70" s="128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</row>
    <row r="71" spans="1:123" s="124" customFormat="1" ht="12.75" customHeight="1">
      <c r="A71" s="123"/>
      <c r="B71" s="127">
        <v>61</v>
      </c>
      <c r="C71" s="183"/>
      <c r="D71" s="128"/>
      <c r="E71" s="128"/>
      <c r="F71" s="128"/>
      <c r="G71" s="128"/>
      <c r="H71" s="128"/>
      <c r="I71" s="128"/>
      <c r="J71" s="128"/>
      <c r="K71" s="128"/>
      <c r="L71" s="128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</row>
    <row r="72" spans="1:123" s="124" customFormat="1" ht="12.75" customHeight="1">
      <c r="A72" s="123"/>
      <c r="B72" s="127">
        <v>62</v>
      </c>
      <c r="C72" s="183"/>
      <c r="D72" s="128"/>
      <c r="E72" s="128"/>
      <c r="F72" s="128"/>
      <c r="G72" s="128"/>
      <c r="H72" s="128"/>
      <c r="I72" s="128"/>
      <c r="J72" s="128"/>
      <c r="K72" s="128"/>
      <c r="L72" s="128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</row>
    <row r="73" spans="1:123" s="124" customFormat="1" ht="12.75" customHeight="1">
      <c r="A73" s="123"/>
      <c r="B73" s="127">
        <v>63</v>
      </c>
      <c r="C73" s="183"/>
      <c r="D73" s="128"/>
      <c r="E73" s="128"/>
      <c r="F73" s="128"/>
      <c r="G73" s="128"/>
      <c r="H73" s="128"/>
      <c r="I73" s="128"/>
      <c r="J73" s="128"/>
      <c r="K73" s="128"/>
      <c r="L73" s="128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</row>
    <row r="74" spans="1:123" s="124" customFormat="1" ht="12.75" customHeight="1">
      <c r="A74" s="123"/>
      <c r="B74" s="127">
        <v>64</v>
      </c>
      <c r="C74" s="183"/>
      <c r="D74" s="128"/>
      <c r="E74" s="128"/>
      <c r="F74" s="128"/>
      <c r="G74" s="128"/>
      <c r="H74" s="128"/>
      <c r="I74" s="128"/>
      <c r="J74" s="128"/>
      <c r="K74" s="128"/>
      <c r="L74" s="128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</row>
    <row r="75" spans="1:123" s="124" customFormat="1" ht="12.75" customHeight="1">
      <c r="A75" s="123"/>
      <c r="B75" s="127">
        <v>65</v>
      </c>
      <c r="C75" s="183"/>
      <c r="D75" s="128"/>
      <c r="E75" s="128"/>
      <c r="F75" s="128"/>
      <c r="G75" s="128"/>
      <c r="H75" s="128"/>
      <c r="I75" s="128"/>
      <c r="J75" s="128"/>
      <c r="K75" s="128"/>
      <c r="L75" s="128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</row>
    <row r="76" spans="1:123" s="124" customFormat="1" ht="12.75" customHeight="1">
      <c r="A76" s="123"/>
      <c r="B76" s="127">
        <v>66</v>
      </c>
      <c r="C76" s="183"/>
      <c r="D76" s="128"/>
      <c r="E76" s="128"/>
      <c r="F76" s="128"/>
      <c r="G76" s="128"/>
      <c r="H76" s="128"/>
      <c r="I76" s="128"/>
      <c r="J76" s="128"/>
      <c r="K76" s="128"/>
      <c r="L76" s="128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</row>
    <row r="77" spans="1:123" s="124" customFormat="1" ht="12.75" customHeight="1">
      <c r="A77" s="123"/>
      <c r="B77" s="127">
        <v>67</v>
      </c>
      <c r="C77" s="183"/>
      <c r="D77" s="128"/>
      <c r="E77" s="128"/>
      <c r="F77" s="128"/>
      <c r="G77" s="128"/>
      <c r="H77" s="128"/>
      <c r="I77" s="128"/>
      <c r="J77" s="128"/>
      <c r="K77" s="128"/>
      <c r="L77" s="128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</row>
    <row r="78" spans="1:123" s="124" customFormat="1" ht="12.75" customHeight="1">
      <c r="A78" s="123"/>
      <c r="B78" s="127">
        <v>68</v>
      </c>
      <c r="C78" s="183"/>
      <c r="D78" s="128"/>
      <c r="E78" s="128"/>
      <c r="F78" s="128"/>
      <c r="G78" s="128"/>
      <c r="H78" s="128"/>
      <c r="I78" s="128"/>
      <c r="J78" s="128"/>
      <c r="K78" s="128"/>
      <c r="L78" s="128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</row>
    <row r="79" spans="1:123" s="124" customFormat="1" ht="12.75" customHeight="1">
      <c r="A79" s="123"/>
      <c r="B79" s="127">
        <v>69</v>
      </c>
      <c r="C79" s="183"/>
      <c r="D79" s="128"/>
      <c r="E79" s="128"/>
      <c r="F79" s="128"/>
      <c r="G79" s="128"/>
      <c r="H79" s="128"/>
      <c r="I79" s="128"/>
      <c r="J79" s="128"/>
      <c r="K79" s="128"/>
      <c r="L79" s="128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</row>
    <row r="80" spans="1:123" s="124" customFormat="1" ht="12.75" customHeight="1">
      <c r="A80" s="123"/>
      <c r="B80" s="127">
        <v>70</v>
      </c>
      <c r="C80" s="183"/>
      <c r="D80" s="128"/>
      <c r="E80" s="128"/>
      <c r="F80" s="128"/>
      <c r="G80" s="128"/>
      <c r="H80" s="128"/>
      <c r="I80" s="128"/>
      <c r="J80" s="128"/>
      <c r="K80" s="128"/>
      <c r="L80" s="128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</row>
    <row r="81" spans="1:123" s="124" customFormat="1" ht="12.75" customHeight="1">
      <c r="A81" s="123"/>
      <c r="B81" s="127">
        <v>71</v>
      </c>
      <c r="C81" s="183"/>
      <c r="D81" s="128"/>
      <c r="E81" s="128"/>
      <c r="F81" s="128"/>
      <c r="G81" s="128"/>
      <c r="H81" s="128"/>
      <c r="I81" s="128"/>
      <c r="J81" s="128"/>
      <c r="K81" s="128"/>
      <c r="L81" s="128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</row>
    <row r="82" spans="1:123" s="124" customFormat="1" ht="12.75" customHeight="1">
      <c r="A82" s="123"/>
      <c r="B82" s="127">
        <v>72</v>
      </c>
      <c r="C82" s="183"/>
      <c r="D82" s="128"/>
      <c r="E82" s="128"/>
      <c r="F82" s="128"/>
      <c r="G82" s="128"/>
      <c r="H82" s="128"/>
      <c r="I82" s="128"/>
      <c r="J82" s="128"/>
      <c r="K82" s="128"/>
      <c r="L82" s="128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</row>
    <row r="83" spans="1:123" s="124" customFormat="1" ht="12.75" customHeight="1">
      <c r="A83" s="123"/>
      <c r="B83" s="127">
        <v>73</v>
      </c>
      <c r="C83" s="183"/>
      <c r="D83" s="128"/>
      <c r="E83" s="128"/>
      <c r="F83" s="128"/>
      <c r="G83" s="128"/>
      <c r="H83" s="128"/>
      <c r="I83" s="128"/>
      <c r="J83" s="128"/>
      <c r="K83" s="128"/>
      <c r="L83" s="128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</row>
    <row r="84" spans="1:123" s="124" customFormat="1" ht="12.75" customHeight="1">
      <c r="A84" s="123"/>
      <c r="B84" s="127">
        <v>74</v>
      </c>
      <c r="C84" s="183"/>
      <c r="D84" s="128"/>
      <c r="E84" s="128"/>
      <c r="F84" s="128"/>
      <c r="G84" s="128"/>
      <c r="H84" s="128"/>
      <c r="I84" s="128"/>
      <c r="J84" s="128"/>
      <c r="K84" s="128"/>
      <c r="L84" s="128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</row>
    <row r="85" spans="1:123" s="124" customFormat="1" ht="12.75" customHeight="1">
      <c r="A85" s="123"/>
      <c r="B85" s="127">
        <v>75</v>
      </c>
      <c r="C85" s="183"/>
      <c r="D85" s="128"/>
      <c r="E85" s="128"/>
      <c r="F85" s="128"/>
      <c r="G85" s="128"/>
      <c r="H85" s="128"/>
      <c r="I85" s="128"/>
      <c r="J85" s="128"/>
      <c r="K85" s="128"/>
      <c r="L85" s="128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</row>
    <row r="86" spans="1:123" s="124" customFormat="1" ht="12.75" customHeight="1">
      <c r="A86" s="123"/>
      <c r="B86" s="127">
        <v>76</v>
      </c>
      <c r="C86" s="183"/>
      <c r="D86" s="128"/>
      <c r="E86" s="128"/>
      <c r="F86" s="128"/>
      <c r="G86" s="128"/>
      <c r="H86" s="128"/>
      <c r="I86" s="128"/>
      <c r="J86" s="128"/>
      <c r="K86" s="128"/>
      <c r="L86" s="128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</row>
    <row r="87" spans="1:123" s="124" customFormat="1" ht="12.75" customHeight="1">
      <c r="A87" s="123"/>
      <c r="B87" s="127">
        <v>77</v>
      </c>
      <c r="C87" s="183"/>
      <c r="D87" s="128"/>
      <c r="E87" s="128"/>
      <c r="F87" s="128"/>
      <c r="G87" s="128"/>
      <c r="H87" s="128"/>
      <c r="I87" s="128"/>
      <c r="J87" s="128"/>
      <c r="K87" s="128"/>
      <c r="L87" s="128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</row>
    <row r="88" spans="1:123" s="124" customFormat="1" ht="12.75" customHeight="1">
      <c r="A88" s="123"/>
      <c r="B88" s="127">
        <v>78</v>
      </c>
      <c r="C88" s="183"/>
      <c r="D88" s="128"/>
      <c r="E88" s="128"/>
      <c r="F88" s="128"/>
      <c r="G88" s="128"/>
      <c r="H88" s="128"/>
      <c r="I88" s="128"/>
      <c r="J88" s="128"/>
      <c r="K88" s="128"/>
      <c r="L88" s="128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</row>
    <row r="89" spans="1:123" s="124" customFormat="1" ht="12.75" customHeight="1">
      <c r="A89" s="123"/>
      <c r="B89" s="127">
        <v>79</v>
      </c>
      <c r="C89" s="183"/>
      <c r="D89" s="128"/>
      <c r="E89" s="128"/>
      <c r="F89" s="128"/>
      <c r="G89" s="128"/>
      <c r="H89" s="128"/>
      <c r="I89" s="128"/>
      <c r="J89" s="128"/>
      <c r="K89" s="128"/>
      <c r="L89" s="128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</row>
    <row r="90" spans="1:123" s="124" customFormat="1" ht="12.75" customHeight="1">
      <c r="A90" s="123"/>
      <c r="B90" s="127">
        <v>80</v>
      </c>
      <c r="C90" s="183"/>
      <c r="D90" s="128"/>
      <c r="E90" s="128"/>
      <c r="F90" s="128"/>
      <c r="G90" s="128"/>
      <c r="H90" s="128"/>
      <c r="I90" s="128"/>
      <c r="J90" s="128"/>
      <c r="K90" s="128"/>
      <c r="L90" s="128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</row>
    <row r="91" spans="1:123" s="124" customFormat="1" ht="12.75" customHeight="1">
      <c r="A91" s="123"/>
      <c r="B91" s="127">
        <v>81</v>
      </c>
      <c r="C91" s="183"/>
      <c r="D91" s="128"/>
      <c r="E91" s="128"/>
      <c r="F91" s="128"/>
      <c r="G91" s="128"/>
      <c r="H91" s="128"/>
      <c r="I91" s="128"/>
      <c r="J91" s="128"/>
      <c r="K91" s="128"/>
      <c r="L91" s="128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</row>
    <row r="92" spans="1:123" s="124" customFormat="1" ht="12.75" customHeight="1">
      <c r="A92" s="123"/>
      <c r="B92" s="127">
        <v>82</v>
      </c>
      <c r="C92" s="183"/>
      <c r="D92" s="128"/>
      <c r="E92" s="128"/>
      <c r="F92" s="128"/>
      <c r="G92" s="128"/>
      <c r="H92" s="128"/>
      <c r="I92" s="128"/>
      <c r="J92" s="128"/>
      <c r="K92" s="128"/>
      <c r="L92" s="128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</row>
    <row r="93" spans="1:123" s="124" customFormat="1" ht="12.75" customHeight="1">
      <c r="A93" s="123"/>
      <c r="B93" s="127">
        <v>83</v>
      </c>
      <c r="C93" s="183"/>
      <c r="D93" s="128"/>
      <c r="E93" s="128"/>
      <c r="F93" s="128"/>
      <c r="G93" s="128"/>
      <c r="H93" s="128"/>
      <c r="I93" s="128"/>
      <c r="J93" s="128"/>
      <c r="K93" s="128"/>
      <c r="L93" s="128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</row>
    <row r="94" spans="1:123" s="124" customFormat="1" ht="12.75" customHeight="1">
      <c r="A94" s="123"/>
      <c r="B94" s="127">
        <v>84</v>
      </c>
      <c r="C94" s="183"/>
      <c r="D94" s="128"/>
      <c r="E94" s="128"/>
      <c r="F94" s="128"/>
      <c r="G94" s="128"/>
      <c r="H94" s="128"/>
      <c r="I94" s="128"/>
      <c r="J94" s="128"/>
      <c r="K94" s="128"/>
      <c r="L94" s="128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  <c r="BS94" s="123"/>
      <c r="BT94" s="123"/>
      <c r="BU94" s="123"/>
      <c r="BV94" s="123"/>
      <c r="BW94" s="123"/>
      <c r="BX94" s="123"/>
      <c r="BY94" s="123"/>
      <c r="BZ94" s="123"/>
      <c r="CA94" s="123"/>
      <c r="CB94" s="123"/>
      <c r="CC94" s="123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</row>
    <row r="95" spans="1:123" s="124" customFormat="1" ht="12.75" customHeight="1">
      <c r="A95" s="123"/>
      <c r="B95" s="127">
        <v>85</v>
      </c>
      <c r="C95" s="183"/>
      <c r="D95" s="128"/>
      <c r="E95" s="128"/>
      <c r="F95" s="128"/>
      <c r="G95" s="128"/>
      <c r="H95" s="128"/>
      <c r="I95" s="128"/>
      <c r="J95" s="128"/>
      <c r="K95" s="128"/>
      <c r="L95" s="128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</row>
    <row r="96" spans="1:123" s="124" customFormat="1" ht="12.75" customHeight="1">
      <c r="A96" s="123"/>
      <c r="B96" s="127">
        <v>86</v>
      </c>
      <c r="C96" s="183"/>
      <c r="D96" s="128"/>
      <c r="E96" s="128"/>
      <c r="F96" s="128"/>
      <c r="G96" s="128"/>
      <c r="H96" s="128"/>
      <c r="I96" s="128"/>
      <c r="J96" s="128"/>
      <c r="K96" s="128"/>
      <c r="L96" s="128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</row>
    <row r="97" spans="1:123" s="124" customFormat="1" ht="12.75" customHeight="1">
      <c r="A97" s="123"/>
      <c r="B97" s="127">
        <v>87</v>
      </c>
      <c r="C97" s="183"/>
      <c r="D97" s="128"/>
      <c r="E97" s="128"/>
      <c r="F97" s="128"/>
      <c r="G97" s="128"/>
      <c r="H97" s="128"/>
      <c r="I97" s="128"/>
      <c r="J97" s="128"/>
      <c r="K97" s="128"/>
      <c r="L97" s="128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</row>
    <row r="98" spans="1:123" s="124" customFormat="1" ht="12.75" customHeight="1">
      <c r="A98" s="123"/>
      <c r="B98" s="127">
        <v>88</v>
      </c>
      <c r="C98" s="183"/>
      <c r="D98" s="128"/>
      <c r="E98" s="128"/>
      <c r="F98" s="128"/>
      <c r="G98" s="128"/>
      <c r="H98" s="128"/>
      <c r="I98" s="128"/>
      <c r="J98" s="128"/>
      <c r="K98" s="128"/>
      <c r="L98" s="128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</row>
    <row r="99" spans="1:123" s="124" customFormat="1" ht="12.75" customHeight="1">
      <c r="A99" s="123"/>
      <c r="B99" s="127">
        <v>89</v>
      </c>
      <c r="C99" s="183"/>
      <c r="D99" s="128"/>
      <c r="E99" s="128"/>
      <c r="F99" s="128"/>
      <c r="G99" s="128"/>
      <c r="H99" s="128"/>
      <c r="I99" s="128"/>
      <c r="J99" s="128"/>
      <c r="K99" s="128"/>
      <c r="L99" s="128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  <c r="BT99" s="123"/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</row>
    <row r="100" spans="1:123" s="124" customFormat="1" ht="12.75" customHeight="1">
      <c r="A100" s="123"/>
      <c r="B100" s="127">
        <v>90</v>
      </c>
      <c r="C100" s="183"/>
      <c r="D100" s="128"/>
      <c r="E100" s="128"/>
      <c r="F100" s="128"/>
      <c r="G100" s="128"/>
      <c r="H100" s="128"/>
      <c r="I100" s="128"/>
      <c r="J100" s="128"/>
      <c r="K100" s="128"/>
      <c r="L100" s="128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  <c r="BS100" s="123"/>
      <c r="BT100" s="123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</row>
    <row r="101" spans="1:123" s="124" customFormat="1" ht="12.75" customHeight="1">
      <c r="A101" s="123"/>
      <c r="B101" s="127">
        <v>91</v>
      </c>
      <c r="C101" s="183"/>
      <c r="D101" s="128"/>
      <c r="E101" s="128"/>
      <c r="F101" s="128"/>
      <c r="G101" s="128"/>
      <c r="H101" s="128"/>
      <c r="I101" s="128"/>
      <c r="J101" s="128"/>
      <c r="K101" s="128"/>
      <c r="L101" s="128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  <c r="BS101" s="123"/>
      <c r="BT101" s="123"/>
      <c r="BU101" s="123"/>
      <c r="BV101" s="123"/>
      <c r="BW101" s="123"/>
      <c r="BX101" s="123"/>
      <c r="BY101" s="123"/>
      <c r="BZ101" s="123"/>
      <c r="CA101" s="123"/>
      <c r="CB101" s="123"/>
      <c r="CC101" s="123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</row>
    <row r="102" spans="1:123" s="124" customFormat="1" ht="12.75" customHeight="1">
      <c r="A102" s="123"/>
      <c r="B102" s="127">
        <v>92</v>
      </c>
      <c r="C102" s="183"/>
      <c r="D102" s="128"/>
      <c r="E102" s="128"/>
      <c r="F102" s="128"/>
      <c r="G102" s="128"/>
      <c r="H102" s="128"/>
      <c r="I102" s="128"/>
      <c r="J102" s="128"/>
      <c r="K102" s="128"/>
      <c r="L102" s="128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</row>
    <row r="103" spans="1:123" s="124" customFormat="1" ht="12.75" customHeight="1">
      <c r="A103" s="123"/>
      <c r="B103" s="127">
        <v>93</v>
      </c>
      <c r="C103" s="183"/>
      <c r="D103" s="128"/>
      <c r="E103" s="128"/>
      <c r="F103" s="128"/>
      <c r="G103" s="128"/>
      <c r="H103" s="128"/>
      <c r="I103" s="128"/>
      <c r="J103" s="128"/>
      <c r="K103" s="128"/>
      <c r="L103" s="128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</row>
    <row r="104" spans="1:123" s="124" customFormat="1" ht="12.75" customHeight="1">
      <c r="A104" s="123"/>
      <c r="B104" s="127">
        <v>94</v>
      </c>
      <c r="C104" s="183"/>
      <c r="D104" s="128"/>
      <c r="E104" s="128"/>
      <c r="F104" s="128"/>
      <c r="G104" s="128"/>
      <c r="H104" s="128"/>
      <c r="I104" s="128"/>
      <c r="J104" s="128"/>
      <c r="K104" s="128"/>
      <c r="L104" s="128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</row>
    <row r="105" spans="1:123" s="124" customFormat="1" ht="12.75" customHeight="1">
      <c r="A105" s="123"/>
      <c r="B105" s="127">
        <v>95</v>
      </c>
      <c r="C105" s="183"/>
      <c r="D105" s="128"/>
      <c r="E105" s="128"/>
      <c r="F105" s="128"/>
      <c r="G105" s="128"/>
      <c r="H105" s="128"/>
      <c r="I105" s="128"/>
      <c r="J105" s="128"/>
      <c r="K105" s="128"/>
      <c r="L105" s="128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</row>
    <row r="106" spans="1:123" s="124" customFormat="1" ht="12.75" customHeight="1">
      <c r="A106" s="123"/>
      <c r="B106" s="127">
        <v>96</v>
      </c>
      <c r="C106" s="183"/>
      <c r="D106" s="128"/>
      <c r="E106" s="128"/>
      <c r="F106" s="128"/>
      <c r="G106" s="128"/>
      <c r="H106" s="128"/>
      <c r="I106" s="128"/>
      <c r="J106" s="128"/>
      <c r="K106" s="128"/>
      <c r="L106" s="128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</row>
    <row r="107" spans="1:123" s="124" customFormat="1" ht="12.75" customHeight="1">
      <c r="A107" s="123"/>
      <c r="B107" s="127">
        <v>97</v>
      </c>
      <c r="C107" s="183"/>
      <c r="D107" s="128"/>
      <c r="E107" s="128"/>
      <c r="F107" s="128"/>
      <c r="G107" s="128"/>
      <c r="H107" s="128"/>
      <c r="I107" s="128"/>
      <c r="J107" s="128"/>
      <c r="K107" s="128"/>
      <c r="L107" s="128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</row>
    <row r="108" spans="1:123" s="124" customFormat="1" ht="12.75" customHeight="1">
      <c r="A108" s="123"/>
      <c r="B108" s="127">
        <v>98</v>
      </c>
      <c r="C108" s="183"/>
      <c r="D108" s="128"/>
      <c r="E108" s="128"/>
      <c r="F108" s="128"/>
      <c r="G108" s="128"/>
      <c r="H108" s="128"/>
      <c r="I108" s="128"/>
      <c r="J108" s="128"/>
      <c r="K108" s="128"/>
      <c r="L108" s="128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  <c r="BS108" s="123"/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3"/>
      <c r="CG108" s="123"/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</row>
    <row r="109" spans="1:123" s="124" customFormat="1" ht="12.75" customHeight="1">
      <c r="A109" s="123"/>
      <c r="B109" s="127">
        <v>99</v>
      </c>
      <c r="C109" s="183"/>
      <c r="D109" s="128"/>
      <c r="E109" s="128"/>
      <c r="F109" s="128"/>
      <c r="G109" s="128"/>
      <c r="H109" s="128"/>
      <c r="I109" s="128"/>
      <c r="J109" s="128"/>
      <c r="K109" s="128"/>
      <c r="L109" s="128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  <c r="BS109" s="123"/>
      <c r="BT109" s="123"/>
      <c r="BU109" s="123"/>
      <c r="BV109" s="123"/>
      <c r="BW109" s="123"/>
      <c r="BX109" s="123"/>
      <c r="BY109" s="123"/>
      <c r="BZ109" s="123"/>
      <c r="CA109" s="123"/>
      <c r="CB109" s="123"/>
      <c r="CC109" s="123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</row>
    <row r="110" spans="1:123" s="124" customFormat="1" ht="12.75" customHeight="1">
      <c r="A110" s="123"/>
      <c r="B110" s="127">
        <v>100</v>
      </c>
      <c r="C110" s="183"/>
      <c r="D110" s="128"/>
      <c r="E110" s="128"/>
      <c r="F110" s="128"/>
      <c r="G110" s="128"/>
      <c r="H110" s="128"/>
      <c r="I110" s="128"/>
      <c r="J110" s="128"/>
      <c r="K110" s="128"/>
      <c r="L110" s="128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</row>
  </sheetData>
  <mergeCells count="9">
    <mergeCell ref="B8:B9"/>
    <mergeCell ref="D8:D9"/>
    <mergeCell ref="E8:E9"/>
    <mergeCell ref="F8:F9"/>
    <mergeCell ref="L8:L9"/>
    <mergeCell ref="G8:I8"/>
    <mergeCell ref="J8:J9"/>
    <mergeCell ref="K8:K9"/>
    <mergeCell ref="C8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J14" sqref="J14"/>
    </sheetView>
  </sheetViews>
  <sheetFormatPr defaultColWidth="9.140625" defaultRowHeight="15"/>
  <cols>
    <col min="1" max="1" width="3.7109375" style="3" customWidth="1"/>
    <col min="2" max="4" width="16.140625" style="3" customWidth="1"/>
    <col min="5" max="5" width="20.00390625" style="3" customWidth="1"/>
    <col min="6" max="8" width="16.140625" style="3" customWidth="1"/>
    <col min="9" max="9" width="2.28125" style="27" customWidth="1"/>
    <col min="10" max="10" width="47.140625" style="3" customWidth="1"/>
    <col min="11" max="16384" width="9.140625" style="3" customWidth="1"/>
  </cols>
  <sheetData>
    <row r="1" ht="12.75" customHeight="1" thickBot="1"/>
    <row r="2" spans="2:3" ht="15.75" thickBot="1">
      <c r="B2" s="39">
        <f>'общие характеристики'!$E$7</f>
        <v>0</v>
      </c>
      <c r="C2" s="4" t="s">
        <v>18</v>
      </c>
    </row>
    <row r="3" ht="9.75" customHeight="1" thickBot="1"/>
    <row r="4" spans="2:9" ht="15.75" thickBot="1">
      <c r="B4" s="265" t="s">
        <v>22</v>
      </c>
      <c r="C4" s="266"/>
      <c r="D4" s="266"/>
      <c r="E4" s="267"/>
      <c r="F4" s="270"/>
      <c r="G4" s="270"/>
      <c r="H4" s="271"/>
      <c r="I4" s="28"/>
    </row>
    <row r="5" spans="2:9" ht="52.5" customHeight="1">
      <c r="B5" s="263" t="s">
        <v>17</v>
      </c>
      <c r="C5" s="272" t="s">
        <v>56</v>
      </c>
      <c r="D5" s="272" t="s">
        <v>95</v>
      </c>
      <c r="E5" s="268" t="s">
        <v>46</v>
      </c>
      <c r="F5" s="1" t="s">
        <v>10</v>
      </c>
      <c r="G5" s="1" t="s">
        <v>11</v>
      </c>
      <c r="H5" s="26" t="s">
        <v>90</v>
      </c>
      <c r="I5" s="29"/>
    </row>
    <row r="6" spans="2:9" ht="52.5" customHeight="1">
      <c r="B6" s="264"/>
      <c r="C6" s="273"/>
      <c r="D6" s="273"/>
      <c r="E6" s="269"/>
      <c r="F6" s="59" t="s">
        <v>13</v>
      </c>
      <c r="G6" s="59" t="s">
        <v>14</v>
      </c>
      <c r="H6" s="60" t="s">
        <v>89</v>
      </c>
      <c r="I6" s="29"/>
    </row>
    <row r="7" spans="2:9" ht="15.75" customHeight="1">
      <c r="B7" s="12">
        <v>1</v>
      </c>
      <c r="C7" s="173">
        <f>'общие характеристики'!D16</f>
        <v>0</v>
      </c>
      <c r="D7" s="173" t="str">
        <f>'общие характеристики'!E18</f>
        <v>МК-50003 Пышма-Тимохинское</v>
      </c>
      <c r="E7" s="35">
        <f>F7+G7+H7</f>
        <v>0</v>
      </c>
      <c r="F7" s="57">
        <f>ROUND('общие характеристики'!N16*цены!D$12,2)</f>
        <v>0</v>
      </c>
      <c r="G7" s="57">
        <f>ROUND('общие характеристики'!O16*цены!E$12,2)</f>
        <v>0</v>
      </c>
      <c r="H7" s="58">
        <f>ROUND('общие характеристики'!P16*цены!F$12,2)</f>
        <v>0</v>
      </c>
      <c r="I7" s="30"/>
    </row>
    <row r="8" spans="2:9" ht="15.75" customHeight="1">
      <c r="B8" s="12">
        <v>2</v>
      </c>
      <c r="C8" s="173" t="str">
        <f>'общие характеристики'!D17</f>
        <v>2259459</v>
      </c>
      <c r="D8" s="173" t="str">
        <f>'общие характеристики'!E17</f>
        <v>МК-50009 Пышма-Трифоново-Печеркино</v>
      </c>
      <c r="E8" s="35">
        <f aca="true" t="shared" si="0" ref="E8:E71">F8+G8+H8</f>
        <v>173629.44</v>
      </c>
      <c r="F8" s="57">
        <f>ROUND('общие характеристики'!N17*цены!D$12,2)</f>
        <v>173629.44</v>
      </c>
      <c r="G8" s="57">
        <f>ROUND('общие характеристики'!O17*цены!E$12,2)</f>
        <v>0</v>
      </c>
      <c r="H8" s="58">
        <f>ROUND('общие характеристики'!P17*цены!F$12,2)</f>
        <v>0</v>
      </c>
      <c r="I8" s="31"/>
    </row>
    <row r="9" spans="2:9" ht="15.75" customHeight="1">
      <c r="B9" s="12">
        <v>3</v>
      </c>
      <c r="C9" s="173" t="str">
        <f>'общие характеристики'!D18</f>
        <v>2259459</v>
      </c>
      <c r="D9" s="173" t="e">
        <f>#REF!</f>
        <v>#REF!</v>
      </c>
      <c r="E9" s="35">
        <f t="shared" si="0"/>
        <v>33489.98</v>
      </c>
      <c r="F9" s="57">
        <f>ROUND('общие характеристики'!N18*цены!D$12,2)</f>
        <v>33489.98</v>
      </c>
      <c r="G9" s="57">
        <f>ROUND('общие характеристики'!O18*цены!E$12,2)</f>
        <v>0</v>
      </c>
      <c r="H9" s="58">
        <f>ROUND('общие характеристики'!P18*цены!F$12,2)</f>
        <v>0</v>
      </c>
      <c r="I9" s="32"/>
    </row>
    <row r="10" spans="2:9" ht="15.75" customHeight="1">
      <c r="B10" s="12">
        <v>4</v>
      </c>
      <c r="C10" s="173" t="str">
        <f>'общие характеристики'!D19</f>
        <v>2224525</v>
      </c>
      <c r="D10" s="173" t="str">
        <f>'общие характеристики'!E19</f>
        <v>МК-50001 Пышма-Первомайский</v>
      </c>
      <c r="E10" s="35">
        <f t="shared" si="0"/>
        <v>242146.75</v>
      </c>
      <c r="F10" s="57">
        <f>ROUND('общие характеристики'!N19*цены!D$12,2)</f>
        <v>242146.75</v>
      </c>
      <c r="G10" s="57">
        <f>ROUND('общие характеристики'!O19*цены!E$12,2)</f>
        <v>0</v>
      </c>
      <c r="H10" s="58">
        <f>ROUND('общие характеристики'!P19*цены!F$12,2)</f>
        <v>0</v>
      </c>
      <c r="I10" s="33"/>
    </row>
    <row r="11" spans="2:9" ht="15.75" customHeight="1">
      <c r="B11" s="12">
        <v>5</v>
      </c>
      <c r="C11" s="173" t="str">
        <f>'общие характеристики'!D20</f>
        <v>2244225</v>
      </c>
      <c r="D11" s="173" t="str">
        <f>'общие характеристики'!E20</f>
        <v>МК-50004 Пышма-Черемыш</v>
      </c>
      <c r="E11" s="35">
        <f t="shared" si="0"/>
        <v>128202.43</v>
      </c>
      <c r="F11" s="57">
        <f>ROUND('общие характеристики'!N20*цены!D$12,2)</f>
        <v>128202.43</v>
      </c>
      <c r="G11" s="57">
        <f>ROUND('общие характеристики'!O20*цены!E$12,2)</f>
        <v>0</v>
      </c>
      <c r="H11" s="58">
        <f>ROUND('общие характеристики'!P20*цены!F$12,2)</f>
        <v>0</v>
      </c>
      <c r="I11" s="33"/>
    </row>
    <row r="12" spans="2:9" ht="15.75" customHeight="1">
      <c r="B12" s="12">
        <v>6</v>
      </c>
      <c r="C12" s="173">
        <f>'общие характеристики'!D21</f>
        <v>0</v>
      </c>
      <c r="D12" s="173">
        <f>'общие характеристики'!E21</f>
        <v>0</v>
      </c>
      <c r="E12" s="35">
        <f t="shared" si="0"/>
        <v>0</v>
      </c>
      <c r="F12" s="57">
        <f>ROUND('общие характеристики'!N21*цены!D$12,2)</f>
        <v>0</v>
      </c>
      <c r="G12" s="57">
        <f>ROUND('общие характеристики'!O21*цены!E$12,2)</f>
        <v>0</v>
      </c>
      <c r="H12" s="58">
        <f>ROUND('общие характеристики'!P21*цены!F$12,2)</f>
        <v>0</v>
      </c>
      <c r="I12" s="33"/>
    </row>
    <row r="13" spans="2:9" ht="15.75" customHeight="1">
      <c r="B13" s="12">
        <v>7</v>
      </c>
      <c r="C13" s="173">
        <f>'общие характеристики'!D22</f>
        <v>0</v>
      </c>
      <c r="D13" s="173">
        <f>'общие характеристики'!E22</f>
        <v>0</v>
      </c>
      <c r="E13" s="35">
        <f t="shared" si="0"/>
        <v>0</v>
      </c>
      <c r="F13" s="57">
        <f>ROUND('общие характеристики'!N22*цены!D$12,2)</f>
        <v>0</v>
      </c>
      <c r="G13" s="57">
        <f>ROUND('общие характеристики'!O22*цены!E$12,2)</f>
        <v>0</v>
      </c>
      <c r="H13" s="58">
        <f>ROUND('общие характеристики'!P22*цены!F$12,2)</f>
        <v>0</v>
      </c>
      <c r="I13" s="33"/>
    </row>
    <row r="14" spans="2:9" ht="15.75" customHeight="1">
      <c r="B14" s="12">
        <v>8</v>
      </c>
      <c r="C14" s="173">
        <f>'общие характеристики'!D23</f>
        <v>0</v>
      </c>
      <c r="D14" s="173">
        <f>'общие характеристики'!E23</f>
        <v>0</v>
      </c>
      <c r="E14" s="35">
        <f t="shared" si="0"/>
        <v>0</v>
      </c>
      <c r="F14" s="57">
        <f>ROUND('общие характеристики'!N23*цены!D$12,2)</f>
        <v>0</v>
      </c>
      <c r="G14" s="57">
        <f>ROUND('общие характеристики'!O23*цены!E$12,2)</f>
        <v>0</v>
      </c>
      <c r="H14" s="58">
        <f>ROUND('общие характеристики'!P23*цены!F$12,2)</f>
        <v>0</v>
      </c>
      <c r="I14" s="33"/>
    </row>
    <row r="15" spans="2:9" ht="15.75" customHeight="1">
      <c r="B15" s="12">
        <v>9</v>
      </c>
      <c r="C15" s="173">
        <f>'общие характеристики'!D24</f>
        <v>0</v>
      </c>
      <c r="D15" s="173">
        <f>'общие характеристики'!E24</f>
        <v>0</v>
      </c>
      <c r="E15" s="35">
        <f t="shared" si="0"/>
        <v>0</v>
      </c>
      <c r="F15" s="57">
        <f>ROUND('общие характеристики'!N24*цены!D$12,2)</f>
        <v>0</v>
      </c>
      <c r="G15" s="57">
        <f>ROUND('общие характеристики'!O24*цены!E$12,2)</f>
        <v>0</v>
      </c>
      <c r="H15" s="58">
        <f>ROUND('общие характеристики'!P24*цены!F$12,2)</f>
        <v>0</v>
      </c>
      <c r="I15" s="33"/>
    </row>
    <row r="16" spans="2:9" ht="15.75" customHeight="1">
      <c r="B16" s="12">
        <v>10</v>
      </c>
      <c r="C16" s="173">
        <f>'общие характеристики'!D25</f>
        <v>0</v>
      </c>
      <c r="D16" s="173">
        <f>'общие характеристики'!E25</f>
        <v>0</v>
      </c>
      <c r="E16" s="35">
        <f t="shared" si="0"/>
        <v>0</v>
      </c>
      <c r="F16" s="57">
        <f>ROUND('общие характеристики'!N25*цены!D$12,2)</f>
        <v>0</v>
      </c>
      <c r="G16" s="57">
        <f>ROUND('общие характеристики'!O25*цены!E$12,2)</f>
        <v>0</v>
      </c>
      <c r="H16" s="58">
        <f>ROUND('общие характеристики'!P25*цены!F$12,2)</f>
        <v>0</v>
      </c>
      <c r="I16" s="33"/>
    </row>
    <row r="17" spans="2:9" ht="15.75" customHeight="1">
      <c r="B17" s="12">
        <v>11</v>
      </c>
      <c r="C17" s="173">
        <f>'общие характеристики'!D26</f>
        <v>0</v>
      </c>
      <c r="D17" s="173">
        <f>'общие характеристики'!E26</f>
        <v>0</v>
      </c>
      <c r="E17" s="35">
        <f t="shared" si="0"/>
        <v>0</v>
      </c>
      <c r="F17" s="57">
        <f>ROUND('общие характеристики'!N26*цены!D$12,2)</f>
        <v>0</v>
      </c>
      <c r="G17" s="57">
        <f>ROUND('общие характеристики'!O26*цены!E$12,2)</f>
        <v>0</v>
      </c>
      <c r="H17" s="58">
        <f>ROUND('общие характеристики'!P26*цены!F$12,2)</f>
        <v>0</v>
      </c>
      <c r="I17" s="33"/>
    </row>
    <row r="18" spans="2:9" ht="15.75" customHeight="1">
      <c r="B18" s="12">
        <v>12</v>
      </c>
      <c r="C18" s="173">
        <f>'общие характеристики'!D27</f>
        <v>0</v>
      </c>
      <c r="D18" s="173">
        <f>'общие характеристики'!E27</f>
        <v>0</v>
      </c>
      <c r="E18" s="35">
        <f t="shared" si="0"/>
        <v>0</v>
      </c>
      <c r="F18" s="57">
        <f>ROUND('общие характеристики'!N27*цены!D$12,2)</f>
        <v>0</v>
      </c>
      <c r="G18" s="57">
        <f>ROUND('общие характеристики'!O27*цены!E$12,2)</f>
        <v>0</v>
      </c>
      <c r="H18" s="58">
        <f>ROUND('общие характеристики'!P27*цены!F$12,2)</f>
        <v>0</v>
      </c>
      <c r="I18" s="33"/>
    </row>
    <row r="19" spans="2:9" ht="15.75" customHeight="1">
      <c r="B19" s="12">
        <v>13</v>
      </c>
      <c r="C19" s="173">
        <f>'общие характеристики'!D28</f>
        <v>0</v>
      </c>
      <c r="D19" s="173">
        <f>'общие характеристики'!E28</f>
        <v>0</v>
      </c>
      <c r="E19" s="35">
        <f t="shared" si="0"/>
        <v>0</v>
      </c>
      <c r="F19" s="57">
        <f>ROUND('общие характеристики'!N28*цены!D$12,2)</f>
        <v>0</v>
      </c>
      <c r="G19" s="57">
        <f>ROUND('общие характеристики'!O28*цены!E$12,2)</f>
        <v>0</v>
      </c>
      <c r="H19" s="58">
        <f>ROUND('общие характеристики'!P28*цены!F$12,2)</f>
        <v>0</v>
      </c>
      <c r="I19" s="33"/>
    </row>
    <row r="20" spans="2:9" ht="15.75" customHeight="1">
      <c r="B20" s="12">
        <v>14</v>
      </c>
      <c r="C20" s="173">
        <f>'общие характеристики'!D29</f>
        <v>0</v>
      </c>
      <c r="D20" s="173">
        <f>'общие характеристики'!E29</f>
        <v>0</v>
      </c>
      <c r="E20" s="35">
        <f t="shared" si="0"/>
        <v>0</v>
      </c>
      <c r="F20" s="57">
        <f>ROUND('общие характеристики'!N29*цены!D$12,2)</f>
        <v>0</v>
      </c>
      <c r="G20" s="57">
        <f>ROUND('общие характеристики'!O29*цены!E$12,2)</f>
        <v>0</v>
      </c>
      <c r="H20" s="58">
        <f>ROUND('общие характеристики'!P29*цены!F$12,2)</f>
        <v>0</v>
      </c>
      <c r="I20" s="33"/>
    </row>
    <row r="21" spans="2:9" ht="15.75" customHeight="1">
      <c r="B21" s="12">
        <v>15</v>
      </c>
      <c r="C21" s="173">
        <f>'общие характеристики'!D30</f>
        <v>0</v>
      </c>
      <c r="D21" s="173">
        <f>'общие характеристики'!E30</f>
        <v>0</v>
      </c>
      <c r="E21" s="35">
        <f t="shared" si="0"/>
        <v>0</v>
      </c>
      <c r="F21" s="57">
        <f>ROUND('общие характеристики'!N30*цены!D$12,2)</f>
        <v>0</v>
      </c>
      <c r="G21" s="57">
        <f>ROUND('общие характеристики'!O30*цены!E$12,2)</f>
        <v>0</v>
      </c>
      <c r="H21" s="58">
        <f>ROUND('общие характеристики'!P30*цены!F$12,2)</f>
        <v>0</v>
      </c>
      <c r="I21" s="33"/>
    </row>
    <row r="22" spans="2:9" ht="15.75" customHeight="1">
      <c r="B22" s="12">
        <v>16</v>
      </c>
      <c r="C22" s="173">
        <f>'общие характеристики'!D31</f>
        <v>0</v>
      </c>
      <c r="D22" s="173">
        <f>'общие характеристики'!E31</f>
        <v>0</v>
      </c>
      <c r="E22" s="35">
        <f t="shared" si="0"/>
        <v>0</v>
      </c>
      <c r="F22" s="57">
        <f>ROUND('общие характеристики'!N31*цены!D$12,2)</f>
        <v>0</v>
      </c>
      <c r="G22" s="57">
        <f>ROUND('общие характеристики'!O31*цены!E$12,2)</f>
        <v>0</v>
      </c>
      <c r="H22" s="58">
        <f>ROUND('общие характеристики'!P31*цены!F$12,2)</f>
        <v>0</v>
      </c>
      <c r="I22" s="33"/>
    </row>
    <row r="23" spans="2:9" ht="15.75" customHeight="1">
      <c r="B23" s="12">
        <v>17</v>
      </c>
      <c r="C23" s="173">
        <f>'общие характеристики'!D32</f>
        <v>0</v>
      </c>
      <c r="D23" s="173">
        <f>'общие характеристики'!E32</f>
        <v>0</v>
      </c>
      <c r="E23" s="35">
        <f t="shared" si="0"/>
        <v>0</v>
      </c>
      <c r="F23" s="57">
        <f>ROUND('общие характеристики'!N32*цены!D$12,2)</f>
        <v>0</v>
      </c>
      <c r="G23" s="57">
        <f>ROUND('общие характеристики'!O32*цены!E$12,2)</f>
        <v>0</v>
      </c>
      <c r="H23" s="58">
        <f>ROUND('общие характеристики'!P32*цены!F$12,2)</f>
        <v>0</v>
      </c>
      <c r="I23" s="33"/>
    </row>
    <row r="24" spans="2:9" ht="15.75" customHeight="1">
      <c r="B24" s="12">
        <v>18</v>
      </c>
      <c r="C24" s="173">
        <f>'общие характеристики'!D33</f>
        <v>0</v>
      </c>
      <c r="D24" s="173">
        <f>'общие характеристики'!E33</f>
        <v>0</v>
      </c>
      <c r="E24" s="35">
        <f t="shared" si="0"/>
        <v>0</v>
      </c>
      <c r="F24" s="57">
        <f>ROUND('общие характеристики'!N33*цены!D$12,2)</f>
        <v>0</v>
      </c>
      <c r="G24" s="57">
        <f>ROUND('общие характеристики'!O33*цены!E$12,2)</f>
        <v>0</v>
      </c>
      <c r="H24" s="58">
        <f>ROUND('общие характеристики'!P33*цены!F$12,2)</f>
        <v>0</v>
      </c>
      <c r="I24" s="33"/>
    </row>
    <row r="25" spans="2:9" ht="15.75" customHeight="1">
      <c r="B25" s="12">
        <v>19</v>
      </c>
      <c r="C25" s="173">
        <f>'общие характеристики'!D34</f>
        <v>0</v>
      </c>
      <c r="D25" s="173">
        <f>'общие характеристики'!E34</f>
        <v>0</v>
      </c>
      <c r="E25" s="35">
        <f t="shared" si="0"/>
        <v>0</v>
      </c>
      <c r="F25" s="57">
        <f>ROUND('общие характеристики'!N34*цены!D$12,2)</f>
        <v>0</v>
      </c>
      <c r="G25" s="57">
        <f>ROUND('общие характеристики'!O34*цены!E$12,2)</f>
        <v>0</v>
      </c>
      <c r="H25" s="58">
        <f>ROUND('общие характеристики'!P34*цены!F$12,2)</f>
        <v>0</v>
      </c>
      <c r="I25" s="33"/>
    </row>
    <row r="26" spans="2:9" ht="15.75" customHeight="1">
      <c r="B26" s="12">
        <v>20</v>
      </c>
      <c r="C26" s="173">
        <f>'общие характеристики'!D35</f>
        <v>0</v>
      </c>
      <c r="D26" s="173">
        <f>'общие характеристики'!E35</f>
        <v>0</v>
      </c>
      <c r="E26" s="35">
        <f t="shared" si="0"/>
        <v>0</v>
      </c>
      <c r="F26" s="57">
        <f>ROUND('общие характеристики'!N35*цены!D$12,2)</f>
        <v>0</v>
      </c>
      <c r="G26" s="57">
        <f>ROUND('общие характеристики'!O35*цены!E$12,2)</f>
        <v>0</v>
      </c>
      <c r="H26" s="58">
        <f>ROUND('общие характеристики'!P35*цены!F$12,2)</f>
        <v>0</v>
      </c>
      <c r="I26" s="33"/>
    </row>
    <row r="27" spans="2:9" ht="15.75" customHeight="1">
      <c r="B27" s="12">
        <v>21</v>
      </c>
      <c r="C27" s="173">
        <f>'общие характеристики'!D36</f>
        <v>0</v>
      </c>
      <c r="D27" s="173">
        <f>'общие характеристики'!E36</f>
        <v>0</v>
      </c>
      <c r="E27" s="35">
        <f t="shared" si="0"/>
        <v>0</v>
      </c>
      <c r="F27" s="57">
        <f>ROUND('общие характеристики'!N36*цены!D$12,2)</f>
        <v>0</v>
      </c>
      <c r="G27" s="57">
        <f>ROUND('общие характеристики'!O36*цены!E$12,2)</f>
        <v>0</v>
      </c>
      <c r="H27" s="58">
        <f>ROUND('общие характеристики'!P36*цены!F$12,2)</f>
        <v>0</v>
      </c>
      <c r="I27" s="33"/>
    </row>
    <row r="28" spans="2:9" ht="15.75" customHeight="1">
      <c r="B28" s="12">
        <v>22</v>
      </c>
      <c r="C28" s="173">
        <f>'общие характеристики'!D37</f>
        <v>0</v>
      </c>
      <c r="D28" s="173">
        <f>'общие характеристики'!E37</f>
        <v>0</v>
      </c>
      <c r="E28" s="35">
        <f t="shared" si="0"/>
        <v>0</v>
      </c>
      <c r="F28" s="57">
        <f>ROUND('общие характеристики'!N37*цены!D$12,2)</f>
        <v>0</v>
      </c>
      <c r="G28" s="57">
        <f>ROUND('общие характеристики'!O37*цены!E$12,2)</f>
        <v>0</v>
      </c>
      <c r="H28" s="58">
        <f>ROUND('общие характеристики'!P37*цены!F$12,2)</f>
        <v>0</v>
      </c>
      <c r="I28" s="33"/>
    </row>
    <row r="29" spans="2:9" ht="15.75" customHeight="1">
      <c r="B29" s="12">
        <v>23</v>
      </c>
      <c r="C29" s="173">
        <f>'общие характеристики'!D38</f>
        <v>0</v>
      </c>
      <c r="D29" s="173">
        <f>'общие характеристики'!E38</f>
        <v>0</v>
      </c>
      <c r="E29" s="35">
        <f t="shared" si="0"/>
        <v>0</v>
      </c>
      <c r="F29" s="57">
        <f>ROUND('общие характеристики'!N38*цены!D$12,2)</f>
        <v>0</v>
      </c>
      <c r="G29" s="57">
        <f>ROUND('общие характеристики'!O38*цены!E$12,2)</f>
        <v>0</v>
      </c>
      <c r="H29" s="58">
        <f>ROUND('общие характеристики'!P38*цены!F$12,2)</f>
        <v>0</v>
      </c>
      <c r="I29" s="33"/>
    </row>
    <row r="30" spans="2:9" ht="15.75" customHeight="1">
      <c r="B30" s="12">
        <v>24</v>
      </c>
      <c r="C30" s="173">
        <f>'общие характеристики'!D39</f>
        <v>0</v>
      </c>
      <c r="D30" s="173">
        <f>'общие характеристики'!E39</f>
        <v>0</v>
      </c>
      <c r="E30" s="35">
        <f t="shared" si="0"/>
        <v>0</v>
      </c>
      <c r="F30" s="57">
        <f>ROUND('общие характеристики'!N39*цены!D$12,2)</f>
        <v>0</v>
      </c>
      <c r="G30" s="57">
        <f>ROUND('общие характеристики'!O39*цены!E$12,2)</f>
        <v>0</v>
      </c>
      <c r="H30" s="58">
        <f>ROUND('общие характеристики'!P39*цены!F$12,2)</f>
        <v>0</v>
      </c>
      <c r="I30" s="33"/>
    </row>
    <row r="31" spans="2:9" ht="15.75" customHeight="1">
      <c r="B31" s="12">
        <v>25</v>
      </c>
      <c r="C31" s="173">
        <f>'общие характеристики'!D40</f>
        <v>0</v>
      </c>
      <c r="D31" s="173">
        <f>'общие характеристики'!E40</f>
        <v>0</v>
      </c>
      <c r="E31" s="35">
        <f t="shared" si="0"/>
        <v>0</v>
      </c>
      <c r="F31" s="57">
        <f>ROUND('общие характеристики'!N40*цены!D$12,2)</f>
        <v>0</v>
      </c>
      <c r="G31" s="57">
        <f>ROUND('общие характеристики'!O40*цены!E$12,2)</f>
        <v>0</v>
      </c>
      <c r="H31" s="58">
        <f>ROUND('общие характеристики'!P40*цены!F$12,2)</f>
        <v>0</v>
      </c>
      <c r="I31" s="33"/>
    </row>
    <row r="32" spans="2:9" ht="15.75" customHeight="1">
      <c r="B32" s="12">
        <v>26</v>
      </c>
      <c r="C32" s="173">
        <f>'общие характеристики'!D41</f>
        <v>0</v>
      </c>
      <c r="D32" s="173">
        <f>'общие характеристики'!E41</f>
        <v>0</v>
      </c>
      <c r="E32" s="35">
        <f t="shared" si="0"/>
        <v>0</v>
      </c>
      <c r="F32" s="57">
        <f>ROUND('общие характеристики'!N41*цены!D$12,2)</f>
        <v>0</v>
      </c>
      <c r="G32" s="57">
        <f>ROUND('общие характеристики'!O41*цены!E$12,2)</f>
        <v>0</v>
      </c>
      <c r="H32" s="58">
        <f>ROUND('общие характеристики'!P41*цены!F$12,2)</f>
        <v>0</v>
      </c>
      <c r="I32" s="33"/>
    </row>
    <row r="33" spans="2:9" ht="15.75" customHeight="1">
      <c r="B33" s="12">
        <v>27</v>
      </c>
      <c r="C33" s="173">
        <f>'общие характеристики'!D42</f>
        <v>0</v>
      </c>
      <c r="D33" s="173">
        <f>'общие характеристики'!E42</f>
        <v>0</v>
      </c>
      <c r="E33" s="35">
        <f t="shared" si="0"/>
        <v>0</v>
      </c>
      <c r="F33" s="57">
        <f>ROUND('общие характеристики'!N42*цены!D$12,2)</f>
        <v>0</v>
      </c>
      <c r="G33" s="57">
        <f>ROUND('общие характеристики'!O42*цены!E$12,2)</f>
        <v>0</v>
      </c>
      <c r="H33" s="58">
        <f>ROUND('общие характеристики'!P42*цены!F$12,2)</f>
        <v>0</v>
      </c>
      <c r="I33" s="33"/>
    </row>
    <row r="34" spans="2:9" ht="15.75" customHeight="1">
      <c r="B34" s="12">
        <v>28</v>
      </c>
      <c r="C34" s="173">
        <f>'общие характеристики'!D43</f>
        <v>0</v>
      </c>
      <c r="D34" s="173">
        <f>'общие характеристики'!E43</f>
        <v>0</v>
      </c>
      <c r="E34" s="35">
        <f t="shared" si="0"/>
        <v>0</v>
      </c>
      <c r="F34" s="57">
        <f>ROUND('общие характеристики'!N43*цены!D$12,2)</f>
        <v>0</v>
      </c>
      <c r="G34" s="57">
        <f>ROUND('общие характеристики'!O43*цены!E$12,2)</f>
        <v>0</v>
      </c>
      <c r="H34" s="58">
        <f>ROUND('общие характеристики'!P43*цены!F$12,2)</f>
        <v>0</v>
      </c>
      <c r="I34" s="33"/>
    </row>
    <row r="35" spans="2:9" ht="15.75" customHeight="1">
      <c r="B35" s="12">
        <v>29</v>
      </c>
      <c r="C35" s="173">
        <f>'общие характеристики'!D44</f>
        <v>0</v>
      </c>
      <c r="D35" s="173">
        <f>'общие характеристики'!E44</f>
        <v>0</v>
      </c>
      <c r="E35" s="35">
        <f t="shared" si="0"/>
        <v>0</v>
      </c>
      <c r="F35" s="57">
        <f>ROUND('общие характеристики'!N44*цены!D$12,2)</f>
        <v>0</v>
      </c>
      <c r="G35" s="57">
        <f>ROUND('общие характеристики'!O44*цены!E$12,2)</f>
        <v>0</v>
      </c>
      <c r="H35" s="58">
        <f>ROUND('общие характеристики'!P44*цены!F$12,2)</f>
        <v>0</v>
      </c>
      <c r="I35" s="33"/>
    </row>
    <row r="36" spans="2:9" ht="15.75" customHeight="1">
      <c r="B36" s="12">
        <v>30</v>
      </c>
      <c r="C36" s="173">
        <f>'общие характеристики'!D45</f>
        <v>0</v>
      </c>
      <c r="D36" s="173">
        <f>'общие характеристики'!E45</f>
        <v>0</v>
      </c>
      <c r="E36" s="35">
        <f t="shared" si="0"/>
        <v>0</v>
      </c>
      <c r="F36" s="57">
        <f>ROUND('общие характеристики'!N45*цены!D$12,2)</f>
        <v>0</v>
      </c>
      <c r="G36" s="57">
        <f>ROUND('общие характеристики'!O45*цены!E$12,2)</f>
        <v>0</v>
      </c>
      <c r="H36" s="58">
        <f>ROUND('общие характеристики'!P45*цены!F$12,2)</f>
        <v>0</v>
      </c>
      <c r="I36" s="33"/>
    </row>
    <row r="37" spans="2:9" ht="15">
      <c r="B37" s="12">
        <v>31</v>
      </c>
      <c r="C37" s="173">
        <f>'общие характеристики'!D46</f>
        <v>0</v>
      </c>
      <c r="D37" s="173">
        <f>'общие характеристики'!E46</f>
        <v>0</v>
      </c>
      <c r="E37" s="35">
        <f t="shared" si="0"/>
        <v>0</v>
      </c>
      <c r="F37" s="57">
        <f>ROUND('общие характеристики'!N46*цены!D$12,2)</f>
        <v>0</v>
      </c>
      <c r="G37" s="57">
        <f>ROUND('общие характеристики'!O46*цены!E$12,2)</f>
        <v>0</v>
      </c>
      <c r="H37" s="58">
        <f>ROUND('общие характеристики'!P46*цены!F$12,2)</f>
        <v>0</v>
      </c>
      <c r="I37" s="33"/>
    </row>
    <row r="38" spans="2:9" ht="15">
      <c r="B38" s="12">
        <v>32</v>
      </c>
      <c r="C38" s="173">
        <f>'общие характеристики'!D47</f>
        <v>0</v>
      </c>
      <c r="D38" s="173">
        <f>'общие характеристики'!E47</f>
        <v>0</v>
      </c>
      <c r="E38" s="35">
        <f t="shared" si="0"/>
        <v>0</v>
      </c>
      <c r="F38" s="57">
        <f>ROUND('общие характеристики'!N47*цены!D$12,2)</f>
        <v>0</v>
      </c>
      <c r="G38" s="57">
        <f>ROUND('общие характеристики'!O47*цены!E$12,2)</f>
        <v>0</v>
      </c>
      <c r="H38" s="58">
        <f>ROUND('общие характеристики'!P47*цены!F$12,2)</f>
        <v>0</v>
      </c>
      <c r="I38" s="33"/>
    </row>
    <row r="39" spans="2:9" ht="15">
      <c r="B39" s="12">
        <v>33</v>
      </c>
      <c r="C39" s="173">
        <f>'общие характеристики'!D48</f>
        <v>0</v>
      </c>
      <c r="D39" s="173">
        <f>'общие характеристики'!E48</f>
        <v>0</v>
      </c>
      <c r="E39" s="35">
        <f t="shared" si="0"/>
        <v>0</v>
      </c>
      <c r="F39" s="57">
        <f>ROUND('общие характеристики'!N48*цены!D$12,2)</f>
        <v>0</v>
      </c>
      <c r="G39" s="57">
        <f>ROUND('общие характеристики'!O48*цены!E$12,2)</f>
        <v>0</v>
      </c>
      <c r="H39" s="58">
        <f>ROUND('общие характеристики'!P48*цены!F$12,2)</f>
        <v>0</v>
      </c>
      <c r="I39" s="33"/>
    </row>
    <row r="40" spans="2:8" ht="15">
      <c r="B40" s="12">
        <v>34</v>
      </c>
      <c r="C40" s="173">
        <f>'общие характеристики'!D49</f>
        <v>0</v>
      </c>
      <c r="D40" s="173">
        <f>'общие характеристики'!E49</f>
        <v>0</v>
      </c>
      <c r="E40" s="35">
        <f t="shared" si="0"/>
        <v>0</v>
      </c>
      <c r="F40" s="57">
        <f>ROUND('общие характеристики'!N49*цены!D$12,2)</f>
        <v>0</v>
      </c>
      <c r="G40" s="57">
        <f>ROUND('общие характеристики'!O49*цены!E$12,2)</f>
        <v>0</v>
      </c>
      <c r="H40" s="58">
        <f>ROUND('общие характеристики'!P49*цены!F$12,2)</f>
        <v>0</v>
      </c>
    </row>
    <row r="41" spans="2:8" ht="15">
      <c r="B41" s="12">
        <v>35</v>
      </c>
      <c r="C41" s="173">
        <f>'общие характеристики'!D50</f>
        <v>0</v>
      </c>
      <c r="D41" s="173">
        <f>'общие характеристики'!E50</f>
        <v>0</v>
      </c>
      <c r="E41" s="35">
        <f t="shared" si="0"/>
        <v>0</v>
      </c>
      <c r="F41" s="57">
        <f>ROUND('общие характеристики'!N50*цены!D$12,2)</f>
        <v>0</v>
      </c>
      <c r="G41" s="57">
        <f>ROUND('общие характеристики'!O50*цены!E$12,2)</f>
        <v>0</v>
      </c>
      <c r="H41" s="58">
        <f>ROUND('общие характеристики'!P50*цены!F$12,2)</f>
        <v>0</v>
      </c>
    </row>
    <row r="42" spans="2:8" ht="15">
      <c r="B42" s="12">
        <v>36</v>
      </c>
      <c r="C42" s="173">
        <f>'общие характеристики'!D51</f>
        <v>0</v>
      </c>
      <c r="D42" s="173">
        <f>'общие характеристики'!E51</f>
        <v>0</v>
      </c>
      <c r="E42" s="35">
        <f t="shared" si="0"/>
        <v>0</v>
      </c>
      <c r="F42" s="57">
        <f>ROUND('общие характеристики'!N51*цены!D$12,2)</f>
        <v>0</v>
      </c>
      <c r="G42" s="57">
        <f>ROUND('общие характеристики'!O51*цены!E$12,2)</f>
        <v>0</v>
      </c>
      <c r="H42" s="58">
        <f>ROUND('общие характеристики'!P51*цены!F$12,2)</f>
        <v>0</v>
      </c>
    </row>
    <row r="43" spans="2:8" ht="15">
      <c r="B43" s="12">
        <v>37</v>
      </c>
      <c r="C43" s="173">
        <f>'общие характеристики'!D52</f>
        <v>0</v>
      </c>
      <c r="D43" s="173">
        <f>'общие характеристики'!E52</f>
        <v>0</v>
      </c>
      <c r="E43" s="35">
        <f t="shared" si="0"/>
        <v>0</v>
      </c>
      <c r="F43" s="57">
        <f>ROUND('общие характеристики'!N52*цены!D$12,2)</f>
        <v>0</v>
      </c>
      <c r="G43" s="57">
        <f>ROUND('общие характеристики'!O52*цены!E$12,2)</f>
        <v>0</v>
      </c>
      <c r="H43" s="58">
        <f>ROUND('общие характеристики'!P52*цены!F$12,2)</f>
        <v>0</v>
      </c>
    </row>
    <row r="44" spans="2:8" ht="15">
      <c r="B44" s="12">
        <v>38</v>
      </c>
      <c r="C44" s="173">
        <f>'общие характеристики'!D53</f>
        <v>0</v>
      </c>
      <c r="D44" s="173">
        <f>'общие характеристики'!E53</f>
        <v>0</v>
      </c>
      <c r="E44" s="35">
        <f t="shared" si="0"/>
        <v>0</v>
      </c>
      <c r="F44" s="57">
        <f>ROUND('общие характеристики'!N53*цены!D$12,2)</f>
        <v>0</v>
      </c>
      <c r="G44" s="57">
        <f>ROUND('общие характеристики'!O53*цены!E$12,2)</f>
        <v>0</v>
      </c>
      <c r="H44" s="58">
        <f>ROUND('общие характеристики'!P53*цены!F$12,2)</f>
        <v>0</v>
      </c>
    </row>
    <row r="45" spans="2:8" ht="15">
      <c r="B45" s="12">
        <v>39</v>
      </c>
      <c r="C45" s="173">
        <f>'общие характеристики'!D54</f>
        <v>0</v>
      </c>
      <c r="D45" s="173">
        <f>'общие характеристики'!E54</f>
        <v>0</v>
      </c>
      <c r="E45" s="35">
        <f t="shared" si="0"/>
        <v>0</v>
      </c>
      <c r="F45" s="57">
        <f>ROUND('общие характеристики'!N54*цены!D$12,2)</f>
        <v>0</v>
      </c>
      <c r="G45" s="57">
        <f>ROUND('общие характеристики'!O54*цены!E$12,2)</f>
        <v>0</v>
      </c>
      <c r="H45" s="58">
        <f>ROUND('общие характеристики'!P54*цены!F$12,2)</f>
        <v>0</v>
      </c>
    </row>
    <row r="46" spans="2:8" ht="15">
      <c r="B46" s="12">
        <v>40</v>
      </c>
      <c r="C46" s="173">
        <f>'общие характеристики'!D55</f>
        <v>0</v>
      </c>
      <c r="D46" s="173">
        <f>'общие характеристики'!E55</f>
        <v>0</v>
      </c>
      <c r="E46" s="35">
        <f t="shared" si="0"/>
        <v>0</v>
      </c>
      <c r="F46" s="57">
        <f>ROUND('общие характеристики'!N55*цены!D$12,2)</f>
        <v>0</v>
      </c>
      <c r="G46" s="57">
        <f>ROUND('общие характеристики'!O55*цены!E$12,2)</f>
        <v>0</v>
      </c>
      <c r="H46" s="58">
        <f>ROUND('общие характеристики'!P55*цены!F$12,2)</f>
        <v>0</v>
      </c>
    </row>
    <row r="47" spans="2:8" ht="15">
      <c r="B47" s="12">
        <v>41</v>
      </c>
      <c r="C47" s="173">
        <f>'общие характеристики'!D56</f>
        <v>0</v>
      </c>
      <c r="D47" s="173">
        <f>'общие характеристики'!E56</f>
        <v>0</v>
      </c>
      <c r="E47" s="35">
        <f t="shared" si="0"/>
        <v>0</v>
      </c>
      <c r="F47" s="57">
        <f>ROUND('общие характеристики'!N56*цены!D$12,2)</f>
        <v>0</v>
      </c>
      <c r="G47" s="57">
        <f>ROUND('общие характеристики'!O56*цены!E$12,2)</f>
        <v>0</v>
      </c>
      <c r="H47" s="58">
        <f>ROUND('общие характеристики'!P56*цены!F$12,2)</f>
        <v>0</v>
      </c>
    </row>
    <row r="48" spans="2:8" ht="15">
      <c r="B48" s="12">
        <v>42</v>
      </c>
      <c r="C48" s="173">
        <f>'общие характеристики'!D57</f>
        <v>0</v>
      </c>
      <c r="D48" s="173">
        <f>'общие характеристики'!E57</f>
        <v>0</v>
      </c>
      <c r="E48" s="35">
        <f t="shared" si="0"/>
        <v>0</v>
      </c>
      <c r="F48" s="57">
        <f>ROUND('общие характеристики'!N57*цены!D$12,2)</f>
        <v>0</v>
      </c>
      <c r="G48" s="57">
        <f>ROUND('общие характеристики'!O57*цены!E$12,2)</f>
        <v>0</v>
      </c>
      <c r="H48" s="58">
        <f>ROUND('общие характеристики'!P57*цены!F$12,2)</f>
        <v>0</v>
      </c>
    </row>
    <row r="49" spans="2:8" ht="15">
      <c r="B49" s="12">
        <v>43</v>
      </c>
      <c r="C49" s="173">
        <f>'общие характеристики'!D58</f>
        <v>0</v>
      </c>
      <c r="D49" s="173">
        <f>'общие характеристики'!E58</f>
        <v>0</v>
      </c>
      <c r="E49" s="35">
        <f t="shared" si="0"/>
        <v>0</v>
      </c>
      <c r="F49" s="57">
        <f>ROUND('общие характеристики'!N58*цены!D$12,2)</f>
        <v>0</v>
      </c>
      <c r="G49" s="57">
        <f>ROUND('общие характеристики'!O58*цены!E$12,2)</f>
        <v>0</v>
      </c>
      <c r="H49" s="58">
        <f>ROUND('общие характеристики'!P58*цены!F$12,2)</f>
        <v>0</v>
      </c>
    </row>
    <row r="50" spans="2:8" ht="15">
      <c r="B50" s="12">
        <v>44</v>
      </c>
      <c r="C50" s="173">
        <f>'общие характеристики'!D59</f>
        <v>0</v>
      </c>
      <c r="D50" s="173">
        <f>'общие характеристики'!E59</f>
        <v>0</v>
      </c>
      <c r="E50" s="35">
        <f t="shared" si="0"/>
        <v>0</v>
      </c>
      <c r="F50" s="57">
        <f>ROUND('общие характеристики'!N59*цены!D$12,2)</f>
        <v>0</v>
      </c>
      <c r="G50" s="57">
        <f>ROUND('общие характеристики'!O59*цены!E$12,2)</f>
        <v>0</v>
      </c>
      <c r="H50" s="58">
        <f>ROUND('общие характеристики'!P59*цены!F$12,2)</f>
        <v>0</v>
      </c>
    </row>
    <row r="51" spans="2:8" ht="15">
      <c r="B51" s="12">
        <v>45</v>
      </c>
      <c r="C51" s="173">
        <f>'общие характеристики'!D60</f>
        <v>0</v>
      </c>
      <c r="D51" s="173">
        <f>'общие характеристики'!E60</f>
        <v>0</v>
      </c>
      <c r="E51" s="35">
        <f t="shared" si="0"/>
        <v>0</v>
      </c>
      <c r="F51" s="57">
        <f>ROUND('общие характеристики'!N60*цены!D$12,2)</f>
        <v>0</v>
      </c>
      <c r="G51" s="57">
        <f>ROUND('общие характеристики'!O60*цены!E$12,2)</f>
        <v>0</v>
      </c>
      <c r="H51" s="58">
        <f>ROUND('общие характеристики'!P60*цены!F$12,2)</f>
        <v>0</v>
      </c>
    </row>
    <row r="52" spans="2:8" ht="15">
      <c r="B52" s="12">
        <v>46</v>
      </c>
      <c r="C52" s="173">
        <f>'общие характеристики'!D61</f>
        <v>0</v>
      </c>
      <c r="D52" s="173">
        <f>'общие характеристики'!E61</f>
        <v>0</v>
      </c>
      <c r="E52" s="35">
        <f t="shared" si="0"/>
        <v>0</v>
      </c>
      <c r="F52" s="57">
        <f>ROUND('общие характеристики'!N61*цены!D$12,2)</f>
        <v>0</v>
      </c>
      <c r="G52" s="57">
        <f>ROUND('общие характеристики'!O61*цены!E$12,2)</f>
        <v>0</v>
      </c>
      <c r="H52" s="58">
        <f>ROUND('общие характеристики'!P61*цены!F$12,2)</f>
        <v>0</v>
      </c>
    </row>
    <row r="53" spans="2:8" ht="15">
      <c r="B53" s="12">
        <v>47</v>
      </c>
      <c r="C53" s="173">
        <f>'общие характеристики'!D62</f>
        <v>0</v>
      </c>
      <c r="D53" s="173">
        <f>'общие характеристики'!E62</f>
        <v>0</v>
      </c>
      <c r="E53" s="35">
        <f t="shared" si="0"/>
        <v>0</v>
      </c>
      <c r="F53" s="57">
        <f>ROUND('общие характеристики'!N62*цены!D$12,2)</f>
        <v>0</v>
      </c>
      <c r="G53" s="57">
        <f>ROUND('общие характеристики'!O62*цены!E$12,2)</f>
        <v>0</v>
      </c>
      <c r="H53" s="58">
        <f>ROUND('общие характеристики'!P62*цены!F$12,2)</f>
        <v>0</v>
      </c>
    </row>
    <row r="54" spans="2:8" ht="15">
      <c r="B54" s="12">
        <v>48</v>
      </c>
      <c r="C54" s="173">
        <f>'общие характеристики'!D63</f>
        <v>0</v>
      </c>
      <c r="D54" s="173">
        <f>'общие характеристики'!E63</f>
        <v>0</v>
      </c>
      <c r="E54" s="35">
        <f t="shared" si="0"/>
        <v>0</v>
      </c>
      <c r="F54" s="57">
        <f>ROUND('общие характеристики'!N63*цены!D$12,2)</f>
        <v>0</v>
      </c>
      <c r="G54" s="57">
        <f>ROUND('общие характеристики'!O63*цены!E$12,2)</f>
        <v>0</v>
      </c>
      <c r="H54" s="58">
        <f>ROUND('общие характеристики'!P63*цены!F$12,2)</f>
        <v>0</v>
      </c>
    </row>
    <row r="55" spans="2:8" ht="15">
      <c r="B55" s="12">
        <v>49</v>
      </c>
      <c r="C55" s="173">
        <f>'общие характеристики'!D64</f>
        <v>0</v>
      </c>
      <c r="D55" s="173">
        <f>'общие характеристики'!E64</f>
        <v>0</v>
      </c>
      <c r="E55" s="35">
        <f t="shared" si="0"/>
        <v>0</v>
      </c>
      <c r="F55" s="57">
        <f>ROUND('общие характеристики'!N64*цены!D$12,2)</f>
        <v>0</v>
      </c>
      <c r="G55" s="57">
        <f>ROUND('общие характеристики'!O64*цены!E$12,2)</f>
        <v>0</v>
      </c>
      <c r="H55" s="58">
        <f>ROUND('общие характеристики'!P64*цены!F$12,2)</f>
        <v>0</v>
      </c>
    </row>
    <row r="56" spans="2:8" ht="15">
      <c r="B56" s="12">
        <v>50</v>
      </c>
      <c r="C56" s="173">
        <f>'общие характеристики'!D65</f>
        <v>0</v>
      </c>
      <c r="D56" s="173">
        <f>'общие характеристики'!E65</f>
        <v>0</v>
      </c>
      <c r="E56" s="35">
        <f t="shared" si="0"/>
        <v>0</v>
      </c>
      <c r="F56" s="57">
        <f>ROUND('общие характеристики'!N65*цены!D$12,2)</f>
        <v>0</v>
      </c>
      <c r="G56" s="57">
        <f>ROUND('общие характеристики'!O65*цены!E$12,2)</f>
        <v>0</v>
      </c>
      <c r="H56" s="58">
        <f>ROUND('общие характеристики'!P65*цены!F$12,2)</f>
        <v>0</v>
      </c>
    </row>
    <row r="57" spans="2:8" ht="15">
      <c r="B57" s="12">
        <v>51</v>
      </c>
      <c r="C57" s="173">
        <f>'общие характеристики'!D66</f>
        <v>0</v>
      </c>
      <c r="D57" s="173">
        <f>'общие характеристики'!E66</f>
        <v>0</v>
      </c>
      <c r="E57" s="35">
        <f t="shared" si="0"/>
        <v>0</v>
      </c>
      <c r="F57" s="57">
        <f>ROUND('общие характеристики'!N66*цены!D$12,2)</f>
        <v>0</v>
      </c>
      <c r="G57" s="57">
        <f>ROUND('общие характеристики'!O66*цены!E$12,2)</f>
        <v>0</v>
      </c>
      <c r="H57" s="58">
        <f>ROUND('общие характеристики'!P66*цены!F$12,2)</f>
        <v>0</v>
      </c>
    </row>
    <row r="58" spans="2:8" ht="15">
      <c r="B58" s="12">
        <v>52</v>
      </c>
      <c r="C58" s="173">
        <f>'общие характеристики'!D67</f>
        <v>0</v>
      </c>
      <c r="D58" s="173">
        <f>'общие характеристики'!E67</f>
        <v>0</v>
      </c>
      <c r="E58" s="35">
        <f t="shared" si="0"/>
        <v>0</v>
      </c>
      <c r="F58" s="57">
        <f>ROUND('общие характеристики'!N67*цены!D$12,2)</f>
        <v>0</v>
      </c>
      <c r="G58" s="57">
        <f>ROUND('общие характеристики'!O67*цены!E$12,2)</f>
        <v>0</v>
      </c>
      <c r="H58" s="58">
        <f>ROUND('общие характеристики'!P67*цены!F$12,2)</f>
        <v>0</v>
      </c>
    </row>
    <row r="59" spans="2:8" ht="15">
      <c r="B59" s="12">
        <v>53</v>
      </c>
      <c r="C59" s="173">
        <f>'общие характеристики'!D68</f>
        <v>0</v>
      </c>
      <c r="D59" s="173">
        <f>'общие характеристики'!E68</f>
        <v>0</v>
      </c>
      <c r="E59" s="35">
        <f t="shared" si="0"/>
        <v>0</v>
      </c>
      <c r="F59" s="57">
        <f>ROUND('общие характеристики'!N68*цены!D$12,2)</f>
        <v>0</v>
      </c>
      <c r="G59" s="57">
        <f>ROUND('общие характеристики'!O68*цены!E$12,2)</f>
        <v>0</v>
      </c>
      <c r="H59" s="58">
        <f>ROUND('общие характеристики'!P68*цены!F$12,2)</f>
        <v>0</v>
      </c>
    </row>
    <row r="60" spans="2:8" ht="15">
      <c r="B60" s="12">
        <v>54</v>
      </c>
      <c r="C60" s="173">
        <f>'общие характеристики'!D69</f>
        <v>0</v>
      </c>
      <c r="D60" s="173">
        <f>'общие характеристики'!E69</f>
        <v>0</v>
      </c>
      <c r="E60" s="35">
        <f t="shared" si="0"/>
        <v>0</v>
      </c>
      <c r="F60" s="57">
        <f>ROUND('общие характеристики'!N69*цены!D$12,2)</f>
        <v>0</v>
      </c>
      <c r="G60" s="57">
        <f>ROUND('общие характеристики'!O69*цены!E$12,2)</f>
        <v>0</v>
      </c>
      <c r="H60" s="58">
        <f>ROUND('общие характеристики'!P69*цены!F$12,2)</f>
        <v>0</v>
      </c>
    </row>
    <row r="61" spans="2:8" ht="15">
      <c r="B61" s="12">
        <v>55</v>
      </c>
      <c r="C61" s="173">
        <f>'общие характеристики'!D70</f>
        <v>0</v>
      </c>
      <c r="D61" s="173">
        <f>'общие характеристики'!E70</f>
        <v>0</v>
      </c>
      <c r="E61" s="35">
        <f t="shared" si="0"/>
        <v>0</v>
      </c>
      <c r="F61" s="57">
        <f>ROUND('общие характеристики'!N70*цены!D$12,2)</f>
        <v>0</v>
      </c>
      <c r="G61" s="57">
        <f>ROUND('общие характеристики'!O70*цены!E$12,2)</f>
        <v>0</v>
      </c>
      <c r="H61" s="58">
        <f>ROUND('общие характеристики'!P70*цены!F$12,2)</f>
        <v>0</v>
      </c>
    </row>
    <row r="62" spans="2:8" ht="15">
      <c r="B62" s="12">
        <v>56</v>
      </c>
      <c r="C62" s="173">
        <f>'общие характеристики'!D71</f>
        <v>0</v>
      </c>
      <c r="D62" s="173">
        <f>'общие характеристики'!E71</f>
        <v>0</v>
      </c>
      <c r="E62" s="35">
        <f t="shared" si="0"/>
        <v>0</v>
      </c>
      <c r="F62" s="57">
        <f>ROUND('общие характеристики'!N71*цены!D$12,2)</f>
        <v>0</v>
      </c>
      <c r="G62" s="57">
        <f>ROUND('общие характеристики'!O71*цены!E$12,2)</f>
        <v>0</v>
      </c>
      <c r="H62" s="58">
        <f>ROUND('общие характеристики'!P71*цены!F$12,2)</f>
        <v>0</v>
      </c>
    </row>
    <row r="63" spans="2:8" ht="15">
      <c r="B63" s="12">
        <v>57</v>
      </c>
      <c r="C63" s="173">
        <f>'общие характеристики'!D72</f>
        <v>0</v>
      </c>
      <c r="D63" s="173">
        <f>'общие характеристики'!E72</f>
        <v>0</v>
      </c>
      <c r="E63" s="35">
        <f t="shared" si="0"/>
        <v>0</v>
      </c>
      <c r="F63" s="57">
        <f>ROUND('общие характеристики'!N72*цены!D$12,2)</f>
        <v>0</v>
      </c>
      <c r="G63" s="57">
        <f>ROUND('общие характеристики'!O72*цены!E$12,2)</f>
        <v>0</v>
      </c>
      <c r="H63" s="58">
        <f>ROUND('общие характеристики'!P72*цены!F$12,2)</f>
        <v>0</v>
      </c>
    </row>
    <row r="64" spans="2:8" ht="15">
      <c r="B64" s="12">
        <v>58</v>
      </c>
      <c r="C64" s="173">
        <f>'общие характеристики'!D73</f>
        <v>0</v>
      </c>
      <c r="D64" s="173">
        <f>'общие характеристики'!E73</f>
        <v>0</v>
      </c>
      <c r="E64" s="35">
        <f t="shared" si="0"/>
        <v>0</v>
      </c>
      <c r="F64" s="57">
        <f>ROUND('общие характеристики'!N73*цены!D$12,2)</f>
        <v>0</v>
      </c>
      <c r="G64" s="57">
        <f>ROUND('общие характеристики'!O73*цены!E$12,2)</f>
        <v>0</v>
      </c>
      <c r="H64" s="58">
        <f>ROUND('общие характеристики'!P73*цены!F$12,2)</f>
        <v>0</v>
      </c>
    </row>
    <row r="65" spans="2:8" ht="15">
      <c r="B65" s="12">
        <v>59</v>
      </c>
      <c r="C65" s="173">
        <f>'общие характеристики'!D74</f>
        <v>0</v>
      </c>
      <c r="D65" s="173">
        <f>'общие характеристики'!E74</f>
        <v>0</v>
      </c>
      <c r="E65" s="35">
        <f t="shared" si="0"/>
        <v>0</v>
      </c>
      <c r="F65" s="57">
        <f>ROUND('общие характеристики'!N74*цены!D$12,2)</f>
        <v>0</v>
      </c>
      <c r="G65" s="57">
        <f>ROUND('общие характеристики'!O74*цены!E$12,2)</f>
        <v>0</v>
      </c>
      <c r="H65" s="58">
        <f>ROUND('общие характеристики'!P74*цены!F$12,2)</f>
        <v>0</v>
      </c>
    </row>
    <row r="66" spans="2:8" ht="15">
      <c r="B66" s="12">
        <v>60</v>
      </c>
      <c r="C66" s="173">
        <f>'общие характеристики'!D75</f>
        <v>0</v>
      </c>
      <c r="D66" s="173">
        <f>'общие характеристики'!E75</f>
        <v>0</v>
      </c>
      <c r="E66" s="35">
        <f t="shared" si="0"/>
        <v>0</v>
      </c>
      <c r="F66" s="57">
        <f>ROUND('общие характеристики'!N75*цены!D$12,2)</f>
        <v>0</v>
      </c>
      <c r="G66" s="57">
        <f>ROUND('общие характеристики'!O75*цены!E$12,2)</f>
        <v>0</v>
      </c>
      <c r="H66" s="58">
        <f>ROUND('общие характеристики'!P75*цены!F$12,2)</f>
        <v>0</v>
      </c>
    </row>
    <row r="67" spans="2:8" ht="15">
      <c r="B67" s="12">
        <v>61</v>
      </c>
      <c r="C67" s="173">
        <f>'общие характеристики'!D76</f>
        <v>0</v>
      </c>
      <c r="D67" s="173">
        <f>'общие характеристики'!E76</f>
        <v>0</v>
      </c>
      <c r="E67" s="35">
        <f t="shared" si="0"/>
        <v>0</v>
      </c>
      <c r="F67" s="57">
        <f>ROUND('общие характеристики'!N76*цены!D$12,2)</f>
        <v>0</v>
      </c>
      <c r="G67" s="57">
        <f>ROUND('общие характеристики'!O76*цены!E$12,2)</f>
        <v>0</v>
      </c>
      <c r="H67" s="58">
        <f>ROUND('общие характеристики'!P76*цены!F$12,2)</f>
        <v>0</v>
      </c>
    </row>
    <row r="68" spans="2:8" ht="15">
      <c r="B68" s="12">
        <v>62</v>
      </c>
      <c r="C68" s="173">
        <f>'общие характеристики'!D77</f>
        <v>0</v>
      </c>
      <c r="D68" s="173">
        <f>'общие характеристики'!E77</f>
        <v>0</v>
      </c>
      <c r="E68" s="35">
        <f t="shared" si="0"/>
        <v>0</v>
      </c>
      <c r="F68" s="57">
        <f>ROUND('общие характеристики'!N77*цены!D$12,2)</f>
        <v>0</v>
      </c>
      <c r="G68" s="57">
        <f>ROUND('общие характеристики'!O77*цены!E$12,2)</f>
        <v>0</v>
      </c>
      <c r="H68" s="58">
        <f>ROUND('общие характеристики'!P77*цены!F$12,2)</f>
        <v>0</v>
      </c>
    </row>
    <row r="69" spans="2:8" ht="15">
      <c r="B69" s="12">
        <v>63</v>
      </c>
      <c r="C69" s="173">
        <f>'общие характеристики'!D78</f>
        <v>0</v>
      </c>
      <c r="D69" s="173">
        <f>'общие характеристики'!E78</f>
        <v>0</v>
      </c>
      <c r="E69" s="35">
        <f t="shared" si="0"/>
        <v>0</v>
      </c>
      <c r="F69" s="57">
        <f>ROUND('общие характеристики'!N78*цены!D$12,2)</f>
        <v>0</v>
      </c>
      <c r="G69" s="57">
        <f>ROUND('общие характеристики'!O78*цены!E$12,2)</f>
        <v>0</v>
      </c>
      <c r="H69" s="58">
        <f>ROUND('общие характеристики'!P78*цены!F$12,2)</f>
        <v>0</v>
      </c>
    </row>
    <row r="70" spans="2:8" ht="15">
      <c r="B70" s="12">
        <v>64</v>
      </c>
      <c r="C70" s="173">
        <f>'общие характеристики'!D79</f>
        <v>0</v>
      </c>
      <c r="D70" s="173">
        <f>'общие характеристики'!E79</f>
        <v>0</v>
      </c>
      <c r="E70" s="35">
        <f t="shared" si="0"/>
        <v>0</v>
      </c>
      <c r="F70" s="57">
        <f>ROUND('общие характеристики'!N79*цены!D$12,2)</f>
        <v>0</v>
      </c>
      <c r="G70" s="57">
        <f>ROUND('общие характеристики'!O79*цены!E$12,2)</f>
        <v>0</v>
      </c>
      <c r="H70" s="58">
        <f>ROUND('общие характеристики'!P79*цены!F$12,2)</f>
        <v>0</v>
      </c>
    </row>
    <row r="71" spans="2:8" ht="15">
      <c r="B71" s="12">
        <v>65</v>
      </c>
      <c r="C71" s="173">
        <f>'общие характеристики'!D80</f>
        <v>0</v>
      </c>
      <c r="D71" s="173">
        <f>'общие характеристики'!E80</f>
        <v>0</v>
      </c>
      <c r="E71" s="35">
        <f t="shared" si="0"/>
        <v>0</v>
      </c>
      <c r="F71" s="57">
        <f>ROUND('общие характеристики'!N80*цены!D$12,2)</f>
        <v>0</v>
      </c>
      <c r="G71" s="57">
        <f>ROUND('общие характеристики'!O80*цены!E$12,2)</f>
        <v>0</v>
      </c>
      <c r="H71" s="58">
        <f>ROUND('общие характеристики'!P80*цены!F$12,2)</f>
        <v>0</v>
      </c>
    </row>
    <row r="72" spans="2:8" ht="15">
      <c r="B72" s="12">
        <v>66</v>
      </c>
      <c r="C72" s="173">
        <f>'общие характеристики'!D81</f>
        <v>0</v>
      </c>
      <c r="D72" s="173">
        <f>'общие характеристики'!E81</f>
        <v>0</v>
      </c>
      <c r="E72" s="35">
        <f aca="true" t="shared" si="1" ref="E72:E106">F72+G72+H72</f>
        <v>0</v>
      </c>
      <c r="F72" s="57">
        <f>ROUND('общие характеристики'!N81*цены!D$12,2)</f>
        <v>0</v>
      </c>
      <c r="G72" s="57">
        <f>ROUND('общие характеристики'!O81*цены!E$12,2)</f>
        <v>0</v>
      </c>
      <c r="H72" s="58">
        <f>ROUND('общие характеристики'!P81*цены!F$12,2)</f>
        <v>0</v>
      </c>
    </row>
    <row r="73" spans="2:8" ht="15">
      <c r="B73" s="12">
        <v>67</v>
      </c>
      <c r="C73" s="173">
        <f>'общие характеристики'!D82</f>
        <v>0</v>
      </c>
      <c r="D73" s="173">
        <f>'общие характеристики'!E82</f>
        <v>0</v>
      </c>
      <c r="E73" s="35">
        <f t="shared" si="1"/>
        <v>0</v>
      </c>
      <c r="F73" s="57">
        <f>ROUND('общие характеристики'!N82*цены!D$12,2)</f>
        <v>0</v>
      </c>
      <c r="G73" s="57">
        <f>ROUND('общие характеристики'!O82*цены!E$12,2)</f>
        <v>0</v>
      </c>
      <c r="H73" s="58">
        <f>ROUND('общие характеристики'!P82*цены!F$12,2)</f>
        <v>0</v>
      </c>
    </row>
    <row r="74" spans="2:8" ht="15">
      <c r="B74" s="12">
        <v>68</v>
      </c>
      <c r="C74" s="173">
        <f>'общие характеристики'!D83</f>
        <v>0</v>
      </c>
      <c r="D74" s="173">
        <f>'общие характеристики'!E83</f>
        <v>0</v>
      </c>
      <c r="E74" s="35">
        <f t="shared" si="1"/>
        <v>0</v>
      </c>
      <c r="F74" s="57">
        <f>ROUND('общие характеристики'!N83*цены!D$12,2)</f>
        <v>0</v>
      </c>
      <c r="G74" s="57">
        <f>ROUND('общие характеристики'!O83*цены!E$12,2)</f>
        <v>0</v>
      </c>
      <c r="H74" s="58">
        <f>ROUND('общие характеристики'!P83*цены!F$12,2)</f>
        <v>0</v>
      </c>
    </row>
    <row r="75" spans="2:8" ht="15">
      <c r="B75" s="12">
        <v>69</v>
      </c>
      <c r="C75" s="173">
        <f>'общие характеристики'!D84</f>
        <v>0</v>
      </c>
      <c r="D75" s="173">
        <f>'общие характеристики'!E84</f>
        <v>0</v>
      </c>
      <c r="E75" s="35">
        <f t="shared" si="1"/>
        <v>0</v>
      </c>
      <c r="F75" s="57">
        <f>ROUND('общие характеристики'!N84*цены!D$12,2)</f>
        <v>0</v>
      </c>
      <c r="G75" s="57">
        <f>ROUND('общие характеристики'!O84*цены!E$12,2)</f>
        <v>0</v>
      </c>
      <c r="H75" s="58">
        <f>ROUND('общие характеристики'!P84*цены!F$12,2)</f>
        <v>0</v>
      </c>
    </row>
    <row r="76" spans="2:8" ht="15">
      <c r="B76" s="12">
        <v>70</v>
      </c>
      <c r="C76" s="173">
        <f>'общие характеристики'!D85</f>
        <v>0</v>
      </c>
      <c r="D76" s="173">
        <f>'общие характеристики'!E85</f>
        <v>0</v>
      </c>
      <c r="E76" s="35">
        <f t="shared" si="1"/>
        <v>0</v>
      </c>
      <c r="F76" s="57">
        <f>ROUND('общие характеристики'!N85*цены!D$12,2)</f>
        <v>0</v>
      </c>
      <c r="G76" s="57">
        <f>ROUND('общие характеристики'!O85*цены!E$12,2)</f>
        <v>0</v>
      </c>
      <c r="H76" s="58">
        <f>ROUND('общие характеристики'!P85*цены!F$12,2)</f>
        <v>0</v>
      </c>
    </row>
    <row r="77" spans="2:8" ht="15">
      <c r="B77" s="12">
        <v>71</v>
      </c>
      <c r="C77" s="173">
        <f>'общие характеристики'!D86</f>
        <v>0</v>
      </c>
      <c r="D77" s="173">
        <f>'общие характеристики'!E86</f>
        <v>0</v>
      </c>
      <c r="E77" s="35">
        <f t="shared" si="1"/>
        <v>0</v>
      </c>
      <c r="F77" s="57">
        <f>ROUND('общие характеристики'!N86*цены!D$12,2)</f>
        <v>0</v>
      </c>
      <c r="G77" s="57">
        <f>ROUND('общие характеристики'!O86*цены!E$12,2)</f>
        <v>0</v>
      </c>
      <c r="H77" s="58">
        <f>ROUND('общие характеристики'!P86*цены!F$12,2)</f>
        <v>0</v>
      </c>
    </row>
    <row r="78" spans="2:8" ht="15">
      <c r="B78" s="12">
        <v>72</v>
      </c>
      <c r="C78" s="173">
        <f>'общие характеристики'!D87</f>
        <v>0</v>
      </c>
      <c r="D78" s="173">
        <f>'общие характеристики'!E87</f>
        <v>0</v>
      </c>
      <c r="E78" s="35">
        <f t="shared" si="1"/>
        <v>0</v>
      </c>
      <c r="F78" s="57">
        <f>ROUND('общие характеристики'!N87*цены!D$12,2)</f>
        <v>0</v>
      </c>
      <c r="G78" s="57">
        <f>ROUND('общие характеристики'!O87*цены!E$12,2)</f>
        <v>0</v>
      </c>
      <c r="H78" s="58">
        <f>ROUND('общие характеристики'!P87*цены!F$12,2)</f>
        <v>0</v>
      </c>
    </row>
    <row r="79" spans="2:8" ht="15">
      <c r="B79" s="12">
        <v>73</v>
      </c>
      <c r="C79" s="173">
        <f>'общие характеристики'!D88</f>
        <v>0</v>
      </c>
      <c r="D79" s="173">
        <f>'общие характеристики'!E88</f>
        <v>0</v>
      </c>
      <c r="E79" s="35">
        <f t="shared" si="1"/>
        <v>0</v>
      </c>
      <c r="F79" s="57">
        <f>ROUND('общие характеристики'!N88*цены!D$12,2)</f>
        <v>0</v>
      </c>
      <c r="G79" s="57">
        <f>ROUND('общие характеристики'!O88*цены!E$12,2)</f>
        <v>0</v>
      </c>
      <c r="H79" s="58">
        <f>ROUND('общие характеристики'!P88*цены!F$12,2)</f>
        <v>0</v>
      </c>
    </row>
    <row r="80" spans="2:8" ht="15">
      <c r="B80" s="12">
        <v>74</v>
      </c>
      <c r="C80" s="173">
        <f>'общие характеристики'!D89</f>
        <v>0</v>
      </c>
      <c r="D80" s="173">
        <f>'общие характеристики'!E89</f>
        <v>0</v>
      </c>
      <c r="E80" s="35">
        <f t="shared" si="1"/>
        <v>0</v>
      </c>
      <c r="F80" s="57">
        <f>ROUND('общие характеристики'!N89*цены!D$12,2)</f>
        <v>0</v>
      </c>
      <c r="G80" s="57">
        <f>ROUND('общие характеристики'!O89*цены!E$12,2)</f>
        <v>0</v>
      </c>
      <c r="H80" s="58">
        <f>ROUND('общие характеристики'!P89*цены!F$12,2)</f>
        <v>0</v>
      </c>
    </row>
    <row r="81" spans="2:8" ht="15">
      <c r="B81" s="12">
        <v>75</v>
      </c>
      <c r="C81" s="173">
        <f>'общие характеристики'!D90</f>
        <v>0</v>
      </c>
      <c r="D81" s="173">
        <f>'общие характеристики'!E90</f>
        <v>0</v>
      </c>
      <c r="E81" s="35">
        <f t="shared" si="1"/>
        <v>0</v>
      </c>
      <c r="F81" s="57">
        <f>ROUND('общие характеристики'!N90*цены!D$12,2)</f>
        <v>0</v>
      </c>
      <c r="G81" s="57">
        <f>ROUND('общие характеристики'!O90*цены!E$12,2)</f>
        <v>0</v>
      </c>
      <c r="H81" s="58">
        <f>ROUND('общие характеристики'!P90*цены!F$12,2)</f>
        <v>0</v>
      </c>
    </row>
    <row r="82" spans="2:8" ht="15">
      <c r="B82" s="12">
        <v>76</v>
      </c>
      <c r="C82" s="173">
        <f>'общие характеристики'!D91</f>
        <v>0</v>
      </c>
      <c r="D82" s="173">
        <f>'общие характеристики'!E91</f>
        <v>0</v>
      </c>
      <c r="E82" s="35">
        <f t="shared" si="1"/>
        <v>0</v>
      </c>
      <c r="F82" s="57">
        <f>ROUND('общие характеристики'!N91*цены!D$12,2)</f>
        <v>0</v>
      </c>
      <c r="G82" s="57">
        <f>ROUND('общие характеристики'!O91*цены!E$12,2)</f>
        <v>0</v>
      </c>
      <c r="H82" s="58">
        <f>ROUND('общие характеристики'!P91*цены!F$12,2)</f>
        <v>0</v>
      </c>
    </row>
    <row r="83" spans="2:8" ht="15">
      <c r="B83" s="12">
        <v>77</v>
      </c>
      <c r="C83" s="173">
        <f>'общие характеристики'!D92</f>
        <v>0</v>
      </c>
      <c r="D83" s="173">
        <f>'общие характеристики'!E92</f>
        <v>0</v>
      </c>
      <c r="E83" s="35">
        <f t="shared" si="1"/>
        <v>0</v>
      </c>
      <c r="F83" s="57">
        <f>ROUND('общие характеристики'!N92*цены!D$12,2)</f>
        <v>0</v>
      </c>
      <c r="G83" s="57">
        <f>ROUND('общие характеристики'!O92*цены!E$12,2)</f>
        <v>0</v>
      </c>
      <c r="H83" s="58">
        <f>ROUND('общие характеристики'!P92*цены!F$12,2)</f>
        <v>0</v>
      </c>
    </row>
    <row r="84" spans="2:8" ht="15">
      <c r="B84" s="12">
        <v>78</v>
      </c>
      <c r="C84" s="173">
        <f>'общие характеристики'!D93</f>
        <v>0</v>
      </c>
      <c r="D84" s="173">
        <f>'общие характеристики'!E93</f>
        <v>0</v>
      </c>
      <c r="E84" s="35">
        <f t="shared" si="1"/>
        <v>0</v>
      </c>
      <c r="F84" s="57">
        <f>ROUND('общие характеристики'!N93*цены!D$12,2)</f>
        <v>0</v>
      </c>
      <c r="G84" s="57">
        <f>ROUND('общие характеристики'!O93*цены!E$12,2)</f>
        <v>0</v>
      </c>
      <c r="H84" s="58">
        <f>ROUND('общие характеристики'!P93*цены!F$12,2)</f>
        <v>0</v>
      </c>
    </row>
    <row r="85" spans="2:8" ht="15">
      <c r="B85" s="12">
        <v>79</v>
      </c>
      <c r="C85" s="173">
        <f>'общие характеристики'!D94</f>
        <v>0</v>
      </c>
      <c r="D85" s="173">
        <f>'общие характеристики'!E94</f>
        <v>0</v>
      </c>
      <c r="E85" s="35">
        <f t="shared" si="1"/>
        <v>0</v>
      </c>
      <c r="F85" s="57">
        <f>ROUND('общие характеристики'!N94*цены!D$12,2)</f>
        <v>0</v>
      </c>
      <c r="G85" s="57">
        <f>ROUND('общие характеристики'!O94*цены!E$12,2)</f>
        <v>0</v>
      </c>
      <c r="H85" s="58">
        <f>ROUND('общие характеристики'!P94*цены!F$12,2)</f>
        <v>0</v>
      </c>
    </row>
    <row r="86" spans="2:8" ht="15">
      <c r="B86" s="12">
        <v>80</v>
      </c>
      <c r="C86" s="173">
        <f>'общие характеристики'!D95</f>
        <v>0</v>
      </c>
      <c r="D86" s="173">
        <f>'общие характеристики'!E95</f>
        <v>0</v>
      </c>
      <c r="E86" s="35">
        <f t="shared" si="1"/>
        <v>0</v>
      </c>
      <c r="F86" s="57">
        <f>ROUND('общие характеристики'!N95*цены!D$12,2)</f>
        <v>0</v>
      </c>
      <c r="G86" s="57">
        <f>ROUND('общие характеристики'!O95*цены!E$12,2)</f>
        <v>0</v>
      </c>
      <c r="H86" s="58">
        <f>ROUND('общие характеристики'!P95*цены!F$12,2)</f>
        <v>0</v>
      </c>
    </row>
    <row r="87" spans="2:8" ht="15">
      <c r="B87" s="12">
        <v>81</v>
      </c>
      <c r="C87" s="173">
        <f>'общие характеристики'!D96</f>
        <v>0</v>
      </c>
      <c r="D87" s="173">
        <f>'общие характеристики'!E96</f>
        <v>0</v>
      </c>
      <c r="E87" s="35">
        <f t="shared" si="1"/>
        <v>0</v>
      </c>
      <c r="F87" s="57">
        <f>ROUND('общие характеристики'!N96*цены!D$12,2)</f>
        <v>0</v>
      </c>
      <c r="G87" s="57">
        <f>ROUND('общие характеристики'!O96*цены!E$12,2)</f>
        <v>0</v>
      </c>
      <c r="H87" s="58">
        <f>ROUND('общие характеристики'!P96*цены!F$12,2)</f>
        <v>0</v>
      </c>
    </row>
    <row r="88" spans="2:8" ht="15">
      <c r="B88" s="12">
        <v>82</v>
      </c>
      <c r="C88" s="173">
        <f>'общие характеристики'!D97</f>
        <v>0</v>
      </c>
      <c r="D88" s="173">
        <f>'общие характеристики'!E97</f>
        <v>0</v>
      </c>
      <c r="E88" s="35">
        <f t="shared" si="1"/>
        <v>0</v>
      </c>
      <c r="F88" s="57">
        <f>ROUND('общие характеристики'!N97*цены!D$12,2)</f>
        <v>0</v>
      </c>
      <c r="G88" s="57">
        <f>ROUND('общие характеристики'!O97*цены!E$12,2)</f>
        <v>0</v>
      </c>
      <c r="H88" s="58">
        <f>ROUND('общие характеристики'!P97*цены!F$12,2)</f>
        <v>0</v>
      </c>
    </row>
    <row r="89" spans="2:8" ht="15">
      <c r="B89" s="12">
        <v>83</v>
      </c>
      <c r="C89" s="173">
        <f>'общие характеристики'!D98</f>
        <v>0</v>
      </c>
      <c r="D89" s="173">
        <f>'общие характеристики'!E98</f>
        <v>0</v>
      </c>
      <c r="E89" s="35">
        <f t="shared" si="1"/>
        <v>0</v>
      </c>
      <c r="F89" s="57">
        <f>ROUND('общие характеристики'!N98*цены!D$12,2)</f>
        <v>0</v>
      </c>
      <c r="G89" s="57">
        <f>ROUND('общие характеристики'!O98*цены!E$12,2)</f>
        <v>0</v>
      </c>
      <c r="H89" s="58">
        <f>ROUND('общие характеристики'!P98*цены!F$12,2)</f>
        <v>0</v>
      </c>
    </row>
    <row r="90" spans="2:8" ht="15">
      <c r="B90" s="12">
        <v>84</v>
      </c>
      <c r="C90" s="173">
        <f>'общие характеристики'!D99</f>
        <v>0</v>
      </c>
      <c r="D90" s="173">
        <f>'общие характеристики'!E99</f>
        <v>0</v>
      </c>
      <c r="E90" s="35">
        <f t="shared" si="1"/>
        <v>0</v>
      </c>
      <c r="F90" s="57">
        <f>ROUND('общие характеристики'!N99*цены!D$12,2)</f>
        <v>0</v>
      </c>
      <c r="G90" s="57">
        <f>ROUND('общие характеристики'!O99*цены!E$12,2)</f>
        <v>0</v>
      </c>
      <c r="H90" s="58">
        <f>ROUND('общие характеристики'!P99*цены!F$12,2)</f>
        <v>0</v>
      </c>
    </row>
    <row r="91" spans="2:8" ht="15">
      <c r="B91" s="12">
        <v>85</v>
      </c>
      <c r="C91" s="173">
        <f>'общие характеристики'!D100</f>
        <v>0</v>
      </c>
      <c r="D91" s="173">
        <f>'общие характеристики'!E100</f>
        <v>0</v>
      </c>
      <c r="E91" s="35">
        <f t="shared" si="1"/>
        <v>0</v>
      </c>
      <c r="F91" s="57">
        <f>ROUND('общие характеристики'!N100*цены!D$12,2)</f>
        <v>0</v>
      </c>
      <c r="G91" s="57">
        <f>ROUND('общие характеристики'!O100*цены!E$12,2)</f>
        <v>0</v>
      </c>
      <c r="H91" s="58">
        <f>ROUND('общие характеристики'!P100*цены!F$12,2)</f>
        <v>0</v>
      </c>
    </row>
    <row r="92" spans="2:8" ht="15">
      <c r="B92" s="12">
        <v>86</v>
      </c>
      <c r="C92" s="173">
        <f>'общие характеристики'!D101</f>
        <v>0</v>
      </c>
      <c r="D92" s="173">
        <f>'общие характеристики'!E101</f>
        <v>0</v>
      </c>
      <c r="E92" s="35">
        <f t="shared" si="1"/>
        <v>0</v>
      </c>
      <c r="F92" s="57">
        <f>ROUND('общие характеристики'!N101*цены!D$12,2)</f>
        <v>0</v>
      </c>
      <c r="G92" s="57">
        <f>ROUND('общие характеристики'!O101*цены!E$12,2)</f>
        <v>0</v>
      </c>
      <c r="H92" s="58">
        <f>ROUND('общие характеристики'!P101*цены!F$12,2)</f>
        <v>0</v>
      </c>
    </row>
    <row r="93" spans="2:8" ht="15">
      <c r="B93" s="12">
        <v>87</v>
      </c>
      <c r="C93" s="173">
        <f>'общие характеристики'!D102</f>
        <v>0</v>
      </c>
      <c r="D93" s="173">
        <f>'общие характеристики'!E102</f>
        <v>0</v>
      </c>
      <c r="E93" s="35">
        <f t="shared" si="1"/>
        <v>0</v>
      </c>
      <c r="F93" s="57">
        <f>ROUND('общие характеристики'!N102*цены!D$12,2)</f>
        <v>0</v>
      </c>
      <c r="G93" s="57">
        <f>ROUND('общие характеристики'!O102*цены!E$12,2)</f>
        <v>0</v>
      </c>
      <c r="H93" s="58">
        <f>ROUND('общие характеристики'!P102*цены!F$12,2)</f>
        <v>0</v>
      </c>
    </row>
    <row r="94" spans="2:8" ht="15">
      <c r="B94" s="12">
        <v>88</v>
      </c>
      <c r="C94" s="173">
        <f>'общие характеристики'!D103</f>
        <v>0</v>
      </c>
      <c r="D94" s="173">
        <f>'общие характеристики'!E103</f>
        <v>0</v>
      </c>
      <c r="E94" s="35">
        <f t="shared" si="1"/>
        <v>0</v>
      </c>
      <c r="F94" s="57">
        <f>ROUND('общие характеристики'!N103*цены!D$12,2)</f>
        <v>0</v>
      </c>
      <c r="G94" s="57">
        <f>ROUND('общие характеристики'!O103*цены!E$12,2)</f>
        <v>0</v>
      </c>
      <c r="H94" s="58">
        <f>ROUND('общие характеристики'!P103*цены!F$12,2)</f>
        <v>0</v>
      </c>
    </row>
    <row r="95" spans="2:8" ht="15">
      <c r="B95" s="12">
        <v>89</v>
      </c>
      <c r="C95" s="173">
        <f>'общие характеристики'!D104</f>
        <v>0</v>
      </c>
      <c r="D95" s="173">
        <f>'общие характеристики'!E104</f>
        <v>0</v>
      </c>
      <c r="E95" s="35">
        <f t="shared" si="1"/>
        <v>0</v>
      </c>
      <c r="F95" s="57">
        <f>ROUND('общие характеристики'!N104*цены!D$12,2)</f>
        <v>0</v>
      </c>
      <c r="G95" s="57">
        <f>ROUND('общие характеристики'!O104*цены!E$12,2)</f>
        <v>0</v>
      </c>
      <c r="H95" s="58">
        <f>ROUND('общие характеристики'!P104*цены!F$12,2)</f>
        <v>0</v>
      </c>
    </row>
    <row r="96" spans="2:8" ht="15">
      <c r="B96" s="12">
        <v>90</v>
      </c>
      <c r="C96" s="173">
        <f>'общие характеристики'!D105</f>
        <v>0</v>
      </c>
      <c r="D96" s="173">
        <f>'общие характеристики'!E105</f>
        <v>0</v>
      </c>
      <c r="E96" s="35">
        <f t="shared" si="1"/>
        <v>0</v>
      </c>
      <c r="F96" s="57">
        <f>ROUND('общие характеристики'!N105*цены!D$12,2)</f>
        <v>0</v>
      </c>
      <c r="G96" s="57">
        <f>ROUND('общие характеристики'!O105*цены!E$12,2)</f>
        <v>0</v>
      </c>
      <c r="H96" s="58">
        <f>ROUND('общие характеристики'!P105*цены!F$12,2)</f>
        <v>0</v>
      </c>
    </row>
    <row r="97" spans="2:8" ht="15">
      <c r="B97" s="12">
        <v>91</v>
      </c>
      <c r="C97" s="173">
        <f>'общие характеристики'!D106</f>
        <v>0</v>
      </c>
      <c r="D97" s="173">
        <f>'общие характеристики'!E106</f>
        <v>0</v>
      </c>
      <c r="E97" s="35">
        <f t="shared" si="1"/>
        <v>0</v>
      </c>
      <c r="F97" s="57">
        <f>ROUND('общие характеристики'!N106*цены!D$12,2)</f>
        <v>0</v>
      </c>
      <c r="G97" s="57">
        <f>ROUND('общие характеристики'!O106*цены!E$12,2)</f>
        <v>0</v>
      </c>
      <c r="H97" s="58">
        <f>ROUND('общие характеристики'!P106*цены!F$12,2)</f>
        <v>0</v>
      </c>
    </row>
    <row r="98" spans="2:8" ht="15">
      <c r="B98" s="12">
        <v>92</v>
      </c>
      <c r="C98" s="173">
        <f>'общие характеристики'!D107</f>
        <v>0</v>
      </c>
      <c r="D98" s="173">
        <f>'общие характеристики'!E107</f>
        <v>0</v>
      </c>
      <c r="E98" s="35">
        <f t="shared" si="1"/>
        <v>0</v>
      </c>
      <c r="F98" s="57">
        <f>ROUND('общие характеристики'!N107*цены!D$12,2)</f>
        <v>0</v>
      </c>
      <c r="G98" s="57">
        <f>ROUND('общие характеристики'!O107*цены!E$12,2)</f>
        <v>0</v>
      </c>
      <c r="H98" s="58">
        <f>ROUND('общие характеристики'!P107*цены!F$12,2)</f>
        <v>0</v>
      </c>
    </row>
    <row r="99" spans="2:8" ht="15">
      <c r="B99" s="12">
        <v>93</v>
      </c>
      <c r="C99" s="173">
        <f>'общие характеристики'!D108</f>
        <v>0</v>
      </c>
      <c r="D99" s="173">
        <f>'общие характеристики'!E108</f>
        <v>0</v>
      </c>
      <c r="E99" s="35">
        <f t="shared" si="1"/>
        <v>0</v>
      </c>
      <c r="F99" s="57">
        <f>ROUND('общие характеристики'!N108*цены!D$12,2)</f>
        <v>0</v>
      </c>
      <c r="G99" s="57">
        <f>ROUND('общие характеристики'!O108*цены!E$12,2)</f>
        <v>0</v>
      </c>
      <c r="H99" s="58">
        <f>ROUND('общие характеристики'!P108*цены!F$12,2)</f>
        <v>0</v>
      </c>
    </row>
    <row r="100" spans="2:8" ht="15">
      <c r="B100" s="12">
        <v>94</v>
      </c>
      <c r="C100" s="173">
        <f>'общие характеристики'!D109</f>
        <v>0</v>
      </c>
      <c r="D100" s="173">
        <f>'общие характеристики'!E109</f>
        <v>0</v>
      </c>
      <c r="E100" s="35">
        <f t="shared" si="1"/>
        <v>0</v>
      </c>
      <c r="F100" s="57">
        <f>ROUND('общие характеристики'!N109*цены!D$12,2)</f>
        <v>0</v>
      </c>
      <c r="G100" s="57">
        <f>ROUND('общие характеристики'!O109*цены!E$12,2)</f>
        <v>0</v>
      </c>
      <c r="H100" s="58">
        <f>ROUND('общие характеристики'!P109*цены!F$12,2)</f>
        <v>0</v>
      </c>
    </row>
    <row r="101" spans="2:8" ht="15">
      <c r="B101" s="12">
        <v>95</v>
      </c>
      <c r="C101" s="173">
        <f>'общие характеристики'!D110</f>
        <v>0</v>
      </c>
      <c r="D101" s="173">
        <f>'общие характеристики'!E110</f>
        <v>0</v>
      </c>
      <c r="E101" s="35">
        <f t="shared" si="1"/>
        <v>0</v>
      </c>
      <c r="F101" s="57">
        <f>ROUND('общие характеристики'!N110*цены!D$12,2)</f>
        <v>0</v>
      </c>
      <c r="G101" s="57">
        <f>ROUND('общие характеристики'!O110*цены!E$12,2)</f>
        <v>0</v>
      </c>
      <c r="H101" s="58">
        <f>ROUND('общие характеристики'!P110*цены!F$12,2)</f>
        <v>0</v>
      </c>
    </row>
    <row r="102" spans="2:8" ht="15">
      <c r="B102" s="12">
        <v>96</v>
      </c>
      <c r="C102" s="173">
        <f>'общие характеристики'!D111</f>
        <v>0</v>
      </c>
      <c r="D102" s="173">
        <f>'общие характеристики'!E111</f>
        <v>0</v>
      </c>
      <c r="E102" s="35">
        <f t="shared" si="1"/>
        <v>0</v>
      </c>
      <c r="F102" s="57">
        <f>ROUND('общие характеристики'!N111*цены!D$12,2)</f>
        <v>0</v>
      </c>
      <c r="G102" s="57">
        <f>ROUND('общие характеристики'!O111*цены!E$12,2)</f>
        <v>0</v>
      </c>
      <c r="H102" s="58">
        <f>ROUND('общие характеристики'!P111*цены!F$12,2)</f>
        <v>0</v>
      </c>
    </row>
    <row r="103" spans="2:8" ht="15">
      <c r="B103" s="12">
        <v>97</v>
      </c>
      <c r="C103" s="173">
        <f>'общие характеристики'!D112</f>
        <v>0</v>
      </c>
      <c r="D103" s="173">
        <f>'общие характеристики'!E112</f>
        <v>0</v>
      </c>
      <c r="E103" s="35">
        <f t="shared" si="1"/>
        <v>0</v>
      </c>
      <c r="F103" s="57">
        <f>ROUND('общие характеристики'!N112*цены!D$12,2)</f>
        <v>0</v>
      </c>
      <c r="G103" s="57">
        <f>ROUND('общие характеристики'!O112*цены!E$12,2)</f>
        <v>0</v>
      </c>
      <c r="H103" s="58">
        <f>ROUND('общие характеристики'!P112*цены!F$12,2)</f>
        <v>0</v>
      </c>
    </row>
    <row r="104" spans="2:8" ht="15">
      <c r="B104" s="12">
        <v>98</v>
      </c>
      <c r="C104" s="173">
        <f>'общие характеристики'!D113</f>
        <v>0</v>
      </c>
      <c r="D104" s="173">
        <f>'общие характеристики'!E113</f>
        <v>0</v>
      </c>
      <c r="E104" s="35">
        <f t="shared" si="1"/>
        <v>0</v>
      </c>
      <c r="F104" s="57">
        <f>ROUND('общие характеристики'!N113*цены!D$12,2)</f>
        <v>0</v>
      </c>
      <c r="G104" s="57">
        <f>ROUND('общие характеристики'!O113*цены!E$12,2)</f>
        <v>0</v>
      </c>
      <c r="H104" s="58">
        <f>ROUND('общие характеристики'!P113*цены!F$12,2)</f>
        <v>0</v>
      </c>
    </row>
    <row r="105" spans="2:8" ht="15">
      <c r="B105" s="12">
        <v>99</v>
      </c>
      <c r="C105" s="173">
        <f>'общие характеристики'!D114</f>
        <v>0</v>
      </c>
      <c r="D105" s="173">
        <f>'общие характеристики'!E114</f>
        <v>0</v>
      </c>
      <c r="E105" s="35">
        <f t="shared" si="1"/>
        <v>0</v>
      </c>
      <c r="F105" s="57">
        <f>ROUND('общие характеристики'!N114*цены!D$12,2)</f>
        <v>0</v>
      </c>
      <c r="G105" s="57">
        <f>ROUND('общие характеристики'!O114*цены!E$12,2)</f>
        <v>0</v>
      </c>
      <c r="H105" s="58">
        <f>ROUND('общие характеристики'!P114*цены!F$12,2)</f>
        <v>0</v>
      </c>
    </row>
    <row r="106" spans="2:8" ht="15">
      <c r="B106" s="12">
        <v>100</v>
      </c>
      <c r="C106" s="173">
        <f>'общие характеристики'!D115</f>
        <v>0</v>
      </c>
      <c r="D106" s="173">
        <f>'общие характеристики'!E115</f>
        <v>0</v>
      </c>
      <c r="E106" s="35">
        <f t="shared" si="1"/>
        <v>0</v>
      </c>
      <c r="F106" s="57">
        <f>ROUND('общие характеристики'!N115*цены!D$12,2)</f>
        <v>0</v>
      </c>
      <c r="G106" s="57">
        <f>ROUND('общие характеристики'!O115*цены!E$12,2)</f>
        <v>0</v>
      </c>
      <c r="H106" s="58">
        <f>ROUND('общие характеристики'!P115*цены!F$12,2)</f>
        <v>0</v>
      </c>
    </row>
  </sheetData>
  <sheetProtection password="CC96" sheet="1" objects="1" scenarios="1" selectLockedCells="1" selectUnlockedCells="1"/>
  <mergeCells count="6">
    <mergeCell ref="B5:B6"/>
    <mergeCell ref="B4:E4"/>
    <mergeCell ref="E5:E6"/>
    <mergeCell ref="F4:H4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8"/>
  <sheetViews>
    <sheetView zoomScale="85" zoomScaleNormal="85" workbookViewId="0" topLeftCell="A1">
      <selection activeCell="D2" sqref="D2"/>
    </sheetView>
  </sheetViews>
  <sheetFormatPr defaultColWidth="9.140625" defaultRowHeight="15"/>
  <cols>
    <col min="1" max="1" width="5.8515625" style="3" customWidth="1"/>
    <col min="2" max="2" width="19.28125" style="3" customWidth="1"/>
    <col min="3" max="3" width="16.8515625" style="3" customWidth="1"/>
    <col min="4" max="4" width="33.57421875" style="3" customWidth="1"/>
    <col min="5" max="5" width="18.7109375" style="3" customWidth="1"/>
    <col min="6" max="6" width="9.421875" style="3" customWidth="1"/>
    <col min="7" max="7" width="21.28125" style="3" customWidth="1"/>
    <col min="8" max="8" width="13.00390625" style="3" customWidth="1"/>
    <col min="9" max="9" width="9.28125" style="3" customWidth="1"/>
    <col min="10" max="10" width="23.7109375" style="3" customWidth="1"/>
    <col min="11" max="11" width="19.8515625" style="3" customWidth="1"/>
    <col min="12" max="12" width="12.57421875" style="3" customWidth="1"/>
    <col min="13" max="13" width="13.7109375" style="3" customWidth="1"/>
    <col min="14" max="16384" width="9.140625" style="3" customWidth="1"/>
  </cols>
  <sheetData>
    <row r="1" ht="15" thickBot="1"/>
    <row r="2" spans="2:3" ht="12.75" customHeight="1" thickBot="1">
      <c r="B2" s="11">
        <f>'общие характеристики'!$E$7</f>
        <v>0</v>
      </c>
      <c r="C2" s="4" t="s">
        <v>18</v>
      </c>
    </row>
    <row r="3" spans="2:3" ht="19.5" customHeight="1" thickBot="1">
      <c r="B3" s="25"/>
      <c r="C3" s="27"/>
    </row>
    <row r="4" spans="2:8" s="24" customFormat="1" ht="18" customHeight="1" thickBot="1">
      <c r="B4" s="284" t="s">
        <v>24</v>
      </c>
      <c r="C4" s="285"/>
      <c r="D4" s="285"/>
      <c r="E4" s="286"/>
      <c r="F4" s="3"/>
      <c r="G4" s="274" t="s">
        <v>28</v>
      </c>
      <c r="H4" s="275"/>
    </row>
    <row r="5" spans="2:13" s="24" customFormat="1" ht="78" customHeight="1" thickBot="1">
      <c r="B5" s="278" t="s">
        <v>17</v>
      </c>
      <c r="C5" s="280" t="s">
        <v>56</v>
      </c>
      <c r="D5" s="280" t="s">
        <v>74</v>
      </c>
      <c r="E5" s="276" t="s">
        <v>100</v>
      </c>
      <c r="F5" s="3"/>
      <c r="G5" s="282" t="s">
        <v>39</v>
      </c>
      <c r="H5" s="283"/>
      <c r="K5" s="44" t="s">
        <v>40</v>
      </c>
      <c r="L5" s="44" t="s">
        <v>38</v>
      </c>
      <c r="M5" s="44" t="s">
        <v>101</v>
      </c>
    </row>
    <row r="6" spans="2:13" ht="26.25" customHeight="1" thickBot="1">
      <c r="B6" s="279"/>
      <c r="C6" s="281"/>
      <c r="D6" s="281"/>
      <c r="E6" s="277"/>
      <c r="G6" s="38" t="s">
        <v>9</v>
      </c>
      <c r="H6" s="36" t="s">
        <v>29</v>
      </c>
      <c r="J6" s="54"/>
      <c r="K6" s="45"/>
      <c r="L6" s="45"/>
      <c r="M6" s="45"/>
    </row>
    <row r="7" spans="2:13" ht="15">
      <c r="B7" s="175">
        <v>1</v>
      </c>
      <c r="C7" s="176">
        <f>'общие характеристики'!D16</f>
        <v>0</v>
      </c>
      <c r="D7" s="176" t="str">
        <f>'общие характеристики'!E18</f>
        <v>МК-50003 Пышма-Тимохинское</v>
      </c>
      <c r="E7" s="177">
        <f>IF('общие характеристики'!$L16&gt;0,ROUND(('общие характеристики'!$L16*'общие характеристики'!$H16)*(VLOOKUP('общие характеристики'!$C16,затраты!$G$7:$H$13,2,FALSE)),2),0)</f>
        <v>0</v>
      </c>
      <c r="G7" s="137" t="s">
        <v>3</v>
      </c>
      <c r="H7" s="140">
        <v>1</v>
      </c>
      <c r="J7" s="46" t="s">
        <v>30</v>
      </c>
      <c r="K7" s="46">
        <f>SUM(K8:K14)</f>
        <v>58.656</v>
      </c>
      <c r="L7" s="49">
        <v>1</v>
      </c>
      <c r="M7" s="49"/>
    </row>
    <row r="8" spans="2:13" ht="15">
      <c r="B8" s="37">
        <v>2</v>
      </c>
      <c r="C8" s="174" t="str">
        <f>'общие характеристики'!D17</f>
        <v>2259459</v>
      </c>
      <c r="D8" s="174" t="str">
        <f>'общие характеристики'!E17</f>
        <v>МК-50009 Пышма-Трифоново-Печеркино</v>
      </c>
      <c r="E8" s="177">
        <f>IF('общие характеристики'!$L17&gt;0,ROUND(('общие характеристики'!$L17*'общие характеристики'!$H17)*(VLOOKUP('общие характеристики'!$C17,затраты!$G$7:$H$13,2,FALSE)),2),0)</f>
        <v>715000</v>
      </c>
      <c r="G8" s="138" t="s">
        <v>4</v>
      </c>
      <c r="H8" s="141">
        <v>1</v>
      </c>
      <c r="J8" s="55" t="s">
        <v>31</v>
      </c>
      <c r="K8" s="47">
        <v>7.065</v>
      </c>
      <c r="L8" s="50">
        <f>K8/$K$7</f>
        <v>0.12044803600654666</v>
      </c>
      <c r="M8" s="52">
        <v>1</v>
      </c>
    </row>
    <row r="9" spans="2:13" ht="15">
      <c r="B9" s="37">
        <v>3</v>
      </c>
      <c r="C9" s="174" t="str">
        <f>'общие характеристики'!D18</f>
        <v>2259459</v>
      </c>
      <c r="D9" s="174" t="e">
        <f>#REF!</f>
        <v>#REF!</v>
      </c>
      <c r="E9" s="177">
        <f>IF('общие характеристики'!$L18&gt;0,ROUND(('общие характеристики'!$L18*'общие характеристики'!$H18)*(VLOOKUP('общие характеристики'!$C18,затраты!$G$7:$H$13,2,FALSE)),2),0)</f>
        <v>245000</v>
      </c>
      <c r="G9" s="137" t="s">
        <v>55</v>
      </c>
      <c r="H9" s="140">
        <v>0.92</v>
      </c>
      <c r="J9" s="46" t="s">
        <v>32</v>
      </c>
      <c r="K9" s="47">
        <v>6.156</v>
      </c>
      <c r="L9" s="50">
        <f aca="true" t="shared" si="0" ref="L9:L14">K9/$K$7</f>
        <v>0.10495090016366612</v>
      </c>
      <c r="M9" s="52">
        <f aca="true" t="shared" si="1" ref="M9:M14">ROUND(L9/$L$8,2)</f>
        <v>0.87</v>
      </c>
    </row>
    <row r="10" spans="2:13" ht="15">
      <c r="B10" s="37">
        <v>4</v>
      </c>
      <c r="C10" s="174" t="str">
        <f>'общие характеристики'!D19</f>
        <v>2224525</v>
      </c>
      <c r="D10" s="174" t="str">
        <f>'общие характеристики'!E19</f>
        <v>МК-50001 Пышма-Первомайский</v>
      </c>
      <c r="E10" s="177">
        <f>IF('общие характеристики'!$L19&gt;0,ROUND(('общие характеристики'!$L19*'общие характеристики'!$H19)*(VLOOKUP('общие характеристики'!$C19,затраты!$G$7:$H$13,2,FALSE)),2),0)</f>
        <v>1772000</v>
      </c>
      <c r="G10" s="137" t="s">
        <v>5</v>
      </c>
      <c r="H10" s="140">
        <v>1.03</v>
      </c>
      <c r="J10" s="46" t="s">
        <v>33</v>
      </c>
      <c r="K10" s="47">
        <v>7.271</v>
      </c>
      <c r="L10" s="50">
        <f t="shared" si="0"/>
        <v>0.1239600381887616</v>
      </c>
      <c r="M10" s="52">
        <f t="shared" si="1"/>
        <v>1.03</v>
      </c>
    </row>
    <row r="11" spans="2:13" ht="15" customHeight="1">
      <c r="B11" s="37">
        <v>5</v>
      </c>
      <c r="C11" s="174" t="str">
        <f>'общие характеристики'!D20</f>
        <v>2244225</v>
      </c>
      <c r="D11" s="174" t="str">
        <f>'общие характеристики'!E20</f>
        <v>МК-50004 Пышма-Черемыш</v>
      </c>
      <c r="E11" s="177">
        <f>IF('общие характеристики'!$L20&gt;0,ROUND(('общие характеристики'!$L20*'общие характеристики'!$H20)*(VLOOKUP('общие характеристики'!$C20,затраты!$G$7:$H$13,2,FALSE)),2),0)</f>
        <v>937500</v>
      </c>
      <c r="G11" s="137" t="s">
        <v>6</v>
      </c>
      <c r="H11" s="140">
        <v>0.94</v>
      </c>
      <c r="J11" s="46" t="s">
        <v>34</v>
      </c>
      <c r="K11" s="47">
        <v>6.838</v>
      </c>
      <c r="L11" s="50">
        <f t="shared" si="0"/>
        <v>0.11657801418439717</v>
      </c>
      <c r="M11" s="52">
        <f t="shared" si="1"/>
        <v>0.97</v>
      </c>
    </row>
    <row r="12" spans="2:13" ht="13.5" customHeight="1">
      <c r="B12" s="37">
        <v>6</v>
      </c>
      <c r="C12" s="174">
        <f>'общие характеристики'!D21</f>
        <v>0</v>
      </c>
      <c r="D12" s="174">
        <f>'общие характеристики'!E21</f>
        <v>0</v>
      </c>
      <c r="E12" s="177">
        <f>IF('общие характеристики'!$L21&gt;0,ROUND(('общие характеристики'!$L21*'общие характеристики'!$H21)*(VLOOKUP('общие характеристики'!$C21,затраты!$G$7:$H$13,2,FALSE)),2),0)</f>
        <v>0</v>
      </c>
      <c r="G12" s="137" t="s">
        <v>7</v>
      </c>
      <c r="H12" s="140">
        <v>1.81</v>
      </c>
      <c r="J12" s="46" t="s">
        <v>35</v>
      </c>
      <c r="K12" s="47">
        <v>6.648</v>
      </c>
      <c r="L12" s="50">
        <f t="shared" si="0"/>
        <v>0.11333878887070375</v>
      </c>
      <c r="M12" s="52">
        <f t="shared" si="1"/>
        <v>0.94</v>
      </c>
    </row>
    <row r="13" spans="2:13" ht="15.75" customHeight="1" thickBot="1">
      <c r="B13" s="37">
        <v>7</v>
      </c>
      <c r="C13" s="174">
        <f>'общие характеристики'!D22</f>
        <v>0</v>
      </c>
      <c r="D13" s="174">
        <f>'общие характеристики'!E22</f>
        <v>0</v>
      </c>
      <c r="E13" s="177">
        <f>IF('общие характеристики'!$L22&gt;0,ROUND(('общие характеристики'!$L22*'общие характеристики'!$H22)*(VLOOKUP('общие характеристики'!$C22,затраты!$G$7:$H$13,2,FALSE)),2),0)</f>
        <v>0</v>
      </c>
      <c r="G13" s="139" t="s">
        <v>8</v>
      </c>
      <c r="H13" s="142">
        <v>1.68</v>
      </c>
      <c r="J13" s="46" t="s">
        <v>36</v>
      </c>
      <c r="K13" s="47">
        <v>12.815</v>
      </c>
      <c r="L13" s="50">
        <f t="shared" si="0"/>
        <v>0.21847722313147844</v>
      </c>
      <c r="M13" s="52">
        <f t="shared" si="1"/>
        <v>1.81</v>
      </c>
    </row>
    <row r="14" spans="2:13" ht="15.75" customHeight="1" thickBot="1">
      <c r="B14" s="37">
        <v>8</v>
      </c>
      <c r="C14" s="174">
        <f>'общие характеристики'!D23</f>
        <v>0</v>
      </c>
      <c r="D14" s="174">
        <f>'общие характеристики'!E23</f>
        <v>0</v>
      </c>
      <c r="E14" s="177">
        <f>IF('общие характеристики'!$L23&gt;0,ROUND(('общие характеристики'!$L23*'общие характеристики'!$H23)*(VLOOKUP('общие характеристики'!$C23,затраты!$G$7:$H$13,2,FALSE)),2),0)</f>
        <v>0</v>
      </c>
      <c r="J14" s="56" t="s">
        <v>37</v>
      </c>
      <c r="K14" s="48">
        <v>11.863</v>
      </c>
      <c r="L14" s="51">
        <f t="shared" si="0"/>
        <v>0.20224699945444627</v>
      </c>
      <c r="M14" s="53">
        <f t="shared" si="1"/>
        <v>1.68</v>
      </c>
    </row>
    <row r="15" spans="2:5" ht="15.75" customHeight="1">
      <c r="B15" s="37">
        <v>9</v>
      </c>
      <c r="C15" s="174">
        <f>'общие характеристики'!D24</f>
        <v>0</v>
      </c>
      <c r="D15" s="174">
        <f>'общие характеристики'!E24</f>
        <v>0</v>
      </c>
      <c r="E15" s="177">
        <f>IF('общие характеристики'!$L24&gt;0,ROUND(('общие характеристики'!$L24*'общие характеристики'!$H24)*(VLOOKUP('общие характеристики'!$C24,затраты!$G$7:$H$13,2,FALSE)),2),0)</f>
        <v>0</v>
      </c>
    </row>
    <row r="16" spans="2:5" ht="15.75" customHeight="1">
      <c r="B16" s="37">
        <v>10</v>
      </c>
      <c r="C16" s="174">
        <f>'общие характеристики'!D25</f>
        <v>0</v>
      </c>
      <c r="D16" s="174">
        <f>'общие характеристики'!E25</f>
        <v>0</v>
      </c>
      <c r="E16" s="177">
        <f>IF('общие характеристики'!$L25&gt;0,ROUND(('общие характеристики'!$L25*'общие характеристики'!$H25)*(VLOOKUP('общие характеристики'!$C25,затраты!$G$7:$H$13,2,FALSE)),2),0)</f>
        <v>0</v>
      </c>
    </row>
    <row r="17" spans="2:5" ht="15.75" customHeight="1">
      <c r="B17" s="37">
        <v>11</v>
      </c>
      <c r="C17" s="174">
        <f>'общие характеристики'!D26</f>
        <v>0</v>
      </c>
      <c r="D17" s="174">
        <f>'общие характеристики'!E26</f>
        <v>0</v>
      </c>
      <c r="E17" s="177">
        <f>IF('общие характеристики'!$L26&gt;0,ROUND(('общие характеристики'!$L26*'общие характеристики'!$H26)*(VLOOKUP('общие характеристики'!$C26,затраты!$G$7:$H$13,2,FALSE)),2),0)</f>
        <v>0</v>
      </c>
    </row>
    <row r="18" spans="2:5" ht="15.75" customHeight="1">
      <c r="B18" s="37">
        <v>12</v>
      </c>
      <c r="C18" s="174">
        <f>'общие характеристики'!D27</f>
        <v>0</v>
      </c>
      <c r="D18" s="174">
        <f>'общие характеристики'!E27</f>
        <v>0</v>
      </c>
      <c r="E18" s="177">
        <f>IF('общие характеристики'!$L27&gt;0,ROUND(('общие характеристики'!$L27*'общие характеристики'!$H27)*(VLOOKUP('общие характеристики'!$C27,затраты!$G$7:$H$13,2,FALSE)),2),0)</f>
        <v>0</v>
      </c>
    </row>
    <row r="19" spans="2:6" ht="15.75" customHeight="1">
      <c r="B19" s="37">
        <v>13</v>
      </c>
      <c r="C19" s="174">
        <f>'общие характеристики'!D28</f>
        <v>0</v>
      </c>
      <c r="D19" s="174">
        <f>'общие характеристики'!E28</f>
        <v>0</v>
      </c>
      <c r="E19" s="177">
        <f>IF('общие характеристики'!$L28&gt;0,ROUND(('общие характеристики'!$L28*'общие характеристики'!$H28)*(VLOOKUP('общие характеристики'!$C28,затраты!$G$7:$H$13,2,FALSE)),2),0)</f>
        <v>0</v>
      </c>
      <c r="F19" s="178"/>
    </row>
    <row r="20" spans="2:6" ht="15.75" customHeight="1">
      <c r="B20" s="37">
        <v>14</v>
      </c>
      <c r="C20" s="174">
        <f>'общие характеристики'!D29</f>
        <v>0</v>
      </c>
      <c r="D20" s="174">
        <f>'общие характеристики'!E29</f>
        <v>0</v>
      </c>
      <c r="E20" s="177">
        <f>IF('общие характеристики'!$L29&gt;0,ROUND(('общие характеристики'!$L29*'общие характеристики'!$H29)*(VLOOKUP('общие характеристики'!$C29,затраты!$G$7:$H$13,2,FALSE)),2),0)</f>
        <v>0</v>
      </c>
      <c r="F20" s="178"/>
    </row>
    <row r="21" spans="2:6" ht="15.75" customHeight="1">
      <c r="B21" s="37">
        <v>15</v>
      </c>
      <c r="C21" s="174">
        <f>'общие характеристики'!D30</f>
        <v>0</v>
      </c>
      <c r="D21" s="174">
        <f>'общие характеристики'!E30</f>
        <v>0</v>
      </c>
      <c r="E21" s="177">
        <f>IF('общие характеристики'!$L30&gt;0,ROUND(('общие характеристики'!$L30*'общие характеристики'!$H30)*(VLOOKUP('общие характеристики'!$C30,затраты!$G$7:$H$13,2,FALSE)),2),0)</f>
        <v>0</v>
      </c>
      <c r="F21" s="178"/>
    </row>
    <row r="22" spans="2:6" ht="15.75" customHeight="1">
      <c r="B22" s="37">
        <v>16</v>
      </c>
      <c r="C22" s="174">
        <f>'общие характеристики'!D31</f>
        <v>0</v>
      </c>
      <c r="D22" s="174">
        <f>'общие характеристики'!E31</f>
        <v>0</v>
      </c>
      <c r="E22" s="177">
        <f>IF('общие характеристики'!$L31&gt;0,ROUND(('общие характеристики'!$L31*'общие характеристики'!$H31)*(VLOOKUP('общие характеристики'!$C31,затраты!$G$7:$H$13,2,FALSE)),2),0)</f>
        <v>0</v>
      </c>
      <c r="F22" s="178"/>
    </row>
    <row r="23" spans="2:6" ht="15.75" customHeight="1">
      <c r="B23" s="37">
        <v>17</v>
      </c>
      <c r="C23" s="174">
        <f>'общие характеристики'!D32</f>
        <v>0</v>
      </c>
      <c r="D23" s="174">
        <f>'общие характеристики'!E32</f>
        <v>0</v>
      </c>
      <c r="E23" s="177">
        <f>IF('общие характеристики'!$L32&gt;0,ROUND(('общие характеристики'!$L32*'общие характеристики'!$H32)*(VLOOKUP('общие характеристики'!$C32,затраты!$G$7:$H$13,2,FALSE)),2),0)</f>
        <v>0</v>
      </c>
      <c r="F23" s="178"/>
    </row>
    <row r="24" spans="2:6" ht="15.75" customHeight="1">
      <c r="B24" s="37">
        <v>18</v>
      </c>
      <c r="C24" s="174">
        <f>'общие характеристики'!D33</f>
        <v>0</v>
      </c>
      <c r="D24" s="174">
        <f>'общие характеристики'!E33</f>
        <v>0</v>
      </c>
      <c r="E24" s="177">
        <f>IF('общие характеристики'!$L33&gt;0,ROUND(('общие характеристики'!$L33*'общие характеристики'!$H33)*(VLOOKUP('общие характеристики'!$C33,затраты!$G$7:$H$13,2,FALSE)),2),0)</f>
        <v>0</v>
      </c>
      <c r="F24" s="178"/>
    </row>
    <row r="25" spans="2:6" ht="15.75" customHeight="1">
      <c r="B25" s="37">
        <v>19</v>
      </c>
      <c r="C25" s="174">
        <f>'общие характеристики'!D34</f>
        <v>0</v>
      </c>
      <c r="D25" s="174">
        <f>'общие характеристики'!E34</f>
        <v>0</v>
      </c>
      <c r="E25" s="177">
        <f>IF('общие характеристики'!$L34&gt;0,ROUND(('общие характеристики'!$L34*'общие характеристики'!$H34)*(VLOOKUP('общие характеристики'!$C34,затраты!$G$7:$H$13,2,FALSE)),2),0)</f>
        <v>0</v>
      </c>
      <c r="F25" s="178"/>
    </row>
    <row r="26" spans="2:6" ht="15.75" customHeight="1">
      <c r="B26" s="37">
        <v>20</v>
      </c>
      <c r="C26" s="174">
        <f>'общие характеристики'!D35</f>
        <v>0</v>
      </c>
      <c r="D26" s="174">
        <f>'общие характеристики'!E35</f>
        <v>0</v>
      </c>
      <c r="E26" s="177">
        <f>IF('общие характеристики'!$L35&gt;0,ROUND(('общие характеристики'!$L35*'общие характеристики'!$H35)*(VLOOKUP('общие характеристики'!$C35,затраты!$G$7:$H$13,2,FALSE)),2),0)</f>
        <v>0</v>
      </c>
      <c r="F26" s="178"/>
    </row>
    <row r="27" spans="2:6" ht="15.75" customHeight="1">
      <c r="B27" s="37">
        <v>21</v>
      </c>
      <c r="C27" s="174">
        <f>'общие характеристики'!D36</f>
        <v>0</v>
      </c>
      <c r="D27" s="174">
        <f>'общие характеристики'!E36</f>
        <v>0</v>
      </c>
      <c r="E27" s="177">
        <f>IF('общие характеристики'!$L36&gt;0,ROUND(('общие характеристики'!$L36*'общие характеристики'!$H36)*(VLOOKUP('общие характеристики'!$C36,затраты!$G$7:$H$13,2,FALSE)),2),0)</f>
        <v>0</v>
      </c>
      <c r="F27" s="178"/>
    </row>
    <row r="28" spans="2:6" ht="15.75" customHeight="1">
      <c r="B28" s="37">
        <v>22</v>
      </c>
      <c r="C28" s="174">
        <f>'общие характеристики'!D37</f>
        <v>0</v>
      </c>
      <c r="D28" s="174">
        <f>'общие характеристики'!E37</f>
        <v>0</v>
      </c>
      <c r="E28" s="177">
        <f>IF('общие характеристики'!$L37&gt;0,ROUND(('общие характеристики'!$L37*'общие характеристики'!$H37)*(VLOOKUP('общие характеристики'!$C37,затраты!$G$7:$H$13,2,FALSE)),2),0)</f>
        <v>0</v>
      </c>
      <c r="F28" s="178"/>
    </row>
    <row r="29" spans="2:6" ht="15.75" customHeight="1">
      <c r="B29" s="37">
        <v>23</v>
      </c>
      <c r="C29" s="174">
        <f>'общие характеристики'!D38</f>
        <v>0</v>
      </c>
      <c r="D29" s="174">
        <f>'общие характеристики'!E38</f>
        <v>0</v>
      </c>
      <c r="E29" s="177">
        <f>IF('общие характеристики'!$L38&gt;0,ROUND(('общие характеристики'!$L38*'общие характеристики'!$H38)*(VLOOKUP('общие характеристики'!$C38,затраты!$G$7:$H$13,2,FALSE)),2),0)</f>
        <v>0</v>
      </c>
      <c r="F29" s="178"/>
    </row>
    <row r="30" spans="2:6" ht="15.75" customHeight="1">
      <c r="B30" s="37">
        <v>24</v>
      </c>
      <c r="C30" s="174">
        <f>'общие характеристики'!D39</f>
        <v>0</v>
      </c>
      <c r="D30" s="174">
        <f>'общие характеристики'!E39</f>
        <v>0</v>
      </c>
      <c r="E30" s="177">
        <f>IF('общие характеристики'!$L39&gt;0,ROUND(('общие характеристики'!$L39*'общие характеристики'!$H39)*(VLOOKUP('общие характеристики'!$C39,затраты!$G$7:$H$13,2,FALSE)),2),0)</f>
        <v>0</v>
      </c>
      <c r="F30" s="178"/>
    </row>
    <row r="31" spans="2:6" ht="15.75" customHeight="1">
      <c r="B31" s="37">
        <v>25</v>
      </c>
      <c r="C31" s="174">
        <f>'общие характеристики'!D40</f>
        <v>0</v>
      </c>
      <c r="D31" s="174">
        <f>'общие характеристики'!E40</f>
        <v>0</v>
      </c>
      <c r="E31" s="177">
        <f>IF('общие характеристики'!$L40&gt;0,ROUND(('общие характеристики'!$L40*'общие характеристики'!$H40)*(VLOOKUP('общие характеристики'!$C40,затраты!$G$7:$H$13,2,FALSE)),2),0)</f>
        <v>0</v>
      </c>
      <c r="F31" s="178"/>
    </row>
    <row r="32" spans="2:6" ht="15.75" customHeight="1">
      <c r="B32" s="37">
        <v>26</v>
      </c>
      <c r="C32" s="174">
        <f>'общие характеристики'!D41</f>
        <v>0</v>
      </c>
      <c r="D32" s="174">
        <f>'общие характеристики'!E41</f>
        <v>0</v>
      </c>
      <c r="E32" s="177">
        <f>IF('общие характеристики'!$L41&gt;0,ROUND(('общие характеристики'!$L41*'общие характеристики'!$H41)*(VLOOKUP('общие характеристики'!$C41,затраты!$G$7:$H$13,2,FALSE)),2),0)</f>
        <v>0</v>
      </c>
      <c r="F32" s="178"/>
    </row>
    <row r="33" spans="2:6" ht="15.75" customHeight="1">
      <c r="B33" s="37">
        <v>27</v>
      </c>
      <c r="C33" s="174">
        <f>'общие характеристики'!D42</f>
        <v>0</v>
      </c>
      <c r="D33" s="174">
        <f>'общие характеристики'!E42</f>
        <v>0</v>
      </c>
      <c r="E33" s="177">
        <f>IF('общие характеристики'!$L42&gt;0,ROUND(('общие характеристики'!$L42*'общие характеристики'!$H42)*(VLOOKUP('общие характеристики'!$C42,затраты!$G$7:$H$13,2,FALSE)),2),0)</f>
        <v>0</v>
      </c>
      <c r="F33" s="178"/>
    </row>
    <row r="34" spans="2:6" ht="15.75" customHeight="1">
      <c r="B34" s="37">
        <v>28</v>
      </c>
      <c r="C34" s="174">
        <f>'общие характеристики'!D43</f>
        <v>0</v>
      </c>
      <c r="D34" s="174">
        <f>'общие характеристики'!E43</f>
        <v>0</v>
      </c>
      <c r="E34" s="177">
        <f>IF('общие характеристики'!$L43&gt;0,ROUND(('общие характеристики'!$L43*'общие характеристики'!$H43)*(VLOOKUP('общие характеристики'!$C43,затраты!$G$7:$H$13,2,FALSE)),2),0)</f>
        <v>0</v>
      </c>
      <c r="F34" s="178"/>
    </row>
    <row r="35" spans="2:6" ht="15.75" customHeight="1">
      <c r="B35" s="37">
        <v>29</v>
      </c>
      <c r="C35" s="174">
        <f>'общие характеристики'!D44</f>
        <v>0</v>
      </c>
      <c r="D35" s="174">
        <f>'общие характеристики'!E44</f>
        <v>0</v>
      </c>
      <c r="E35" s="177">
        <f>IF('общие характеристики'!$L44&gt;0,ROUND(('общие характеристики'!$L44*'общие характеристики'!$H44)*(VLOOKUP('общие характеристики'!$C44,затраты!$G$7:$H$13,2,FALSE)),2),0)</f>
        <v>0</v>
      </c>
      <c r="F35" s="178"/>
    </row>
    <row r="36" spans="2:6" ht="15.75" customHeight="1">
      <c r="B36" s="37">
        <v>30</v>
      </c>
      <c r="C36" s="174">
        <f>'общие характеристики'!D45</f>
        <v>0</v>
      </c>
      <c r="D36" s="174">
        <f>'общие характеристики'!E45</f>
        <v>0</v>
      </c>
      <c r="E36" s="177">
        <f>IF('общие характеристики'!$L45&gt;0,ROUND(('общие характеристики'!$L45*'общие характеристики'!$H45)*(VLOOKUP('общие характеристики'!$C45,затраты!$G$7:$H$13,2,FALSE)),2),0)</f>
        <v>0</v>
      </c>
      <c r="F36" s="178"/>
    </row>
    <row r="37" spans="2:6" ht="15.75" customHeight="1">
      <c r="B37" s="37">
        <v>31</v>
      </c>
      <c r="C37" s="174">
        <f>'общие характеристики'!D46</f>
        <v>0</v>
      </c>
      <c r="D37" s="174">
        <f>'общие характеристики'!E46</f>
        <v>0</v>
      </c>
      <c r="E37" s="177">
        <f>IF('общие характеристики'!$L46&gt;0,ROUND(('общие характеристики'!$L46*'общие характеристики'!$H46)*(VLOOKUP('общие характеристики'!$C46,затраты!$G$7:$H$13,2,FALSE)),2),0)</f>
        <v>0</v>
      </c>
      <c r="F37" s="178"/>
    </row>
    <row r="38" spans="2:6" ht="15.75" customHeight="1">
      <c r="B38" s="37">
        <v>32</v>
      </c>
      <c r="C38" s="174">
        <f>'общие характеристики'!D47</f>
        <v>0</v>
      </c>
      <c r="D38" s="174">
        <f>'общие характеристики'!E47</f>
        <v>0</v>
      </c>
      <c r="E38" s="177">
        <f>IF('общие характеристики'!$L47&gt;0,ROUND(('общие характеристики'!$L47*'общие характеристики'!$H47)*(VLOOKUP('общие характеристики'!$C47,затраты!$G$7:$H$13,2,FALSE)),2),0)</f>
        <v>0</v>
      </c>
      <c r="F38" s="178"/>
    </row>
    <row r="39" spans="2:6" ht="15.75" customHeight="1">
      <c r="B39" s="37">
        <v>33</v>
      </c>
      <c r="C39" s="174">
        <f>'общие характеристики'!D48</f>
        <v>0</v>
      </c>
      <c r="D39" s="174">
        <f>'общие характеристики'!E48</f>
        <v>0</v>
      </c>
      <c r="E39" s="177">
        <f>IF('общие характеристики'!$L48&gt;0,ROUND(('общие характеристики'!$L48*'общие характеристики'!$H48)*(VLOOKUP('общие характеристики'!$C48,затраты!$G$7:$H$13,2,FALSE)),2),0)</f>
        <v>0</v>
      </c>
      <c r="F39" s="178"/>
    </row>
    <row r="40" spans="2:6" ht="15.75" customHeight="1">
      <c r="B40" s="37">
        <v>34</v>
      </c>
      <c r="C40" s="174">
        <f>'общие характеристики'!D49</f>
        <v>0</v>
      </c>
      <c r="D40" s="174">
        <f>'общие характеристики'!E49</f>
        <v>0</v>
      </c>
      <c r="E40" s="177">
        <f>IF('общие характеристики'!$L49&gt;0,ROUND(('общие характеристики'!$L49*'общие характеристики'!$H49)*(VLOOKUP('общие характеристики'!$C49,затраты!$G$7:$H$13,2,FALSE)),2),0)</f>
        <v>0</v>
      </c>
      <c r="F40" s="178"/>
    </row>
    <row r="41" spans="2:6" ht="15.75" customHeight="1">
      <c r="B41" s="37">
        <v>35</v>
      </c>
      <c r="C41" s="174">
        <f>'общие характеристики'!D50</f>
        <v>0</v>
      </c>
      <c r="D41" s="174">
        <f>'общие характеристики'!E50</f>
        <v>0</v>
      </c>
      <c r="E41" s="177">
        <f>IF('общие характеристики'!$L50&gt;0,ROUND(('общие характеристики'!$L50*'общие характеристики'!$H50)*(VLOOKUP('общие характеристики'!$C50,затраты!$G$7:$H$13,2,FALSE)),2),0)</f>
        <v>0</v>
      </c>
      <c r="F41" s="178"/>
    </row>
    <row r="42" spans="2:6" ht="15.75" customHeight="1">
      <c r="B42" s="37">
        <v>36</v>
      </c>
      <c r="C42" s="174">
        <f>'общие характеристики'!D51</f>
        <v>0</v>
      </c>
      <c r="D42" s="174">
        <f>'общие характеристики'!E51</f>
        <v>0</v>
      </c>
      <c r="E42" s="177">
        <f>IF('общие характеристики'!$L51&gt;0,ROUND(('общие характеристики'!$L51*'общие характеристики'!$H51)*(VLOOKUP('общие характеристики'!$C51,затраты!$G$7:$H$13,2,FALSE)),2),0)</f>
        <v>0</v>
      </c>
      <c r="F42" s="178"/>
    </row>
    <row r="43" spans="2:6" ht="15">
      <c r="B43" s="37">
        <v>37</v>
      </c>
      <c r="C43" s="174">
        <f>'общие характеристики'!D52</f>
        <v>0</v>
      </c>
      <c r="D43" s="174">
        <f>'общие характеристики'!E52</f>
        <v>0</v>
      </c>
      <c r="E43" s="177">
        <f>IF('общие характеристики'!$L52&gt;0,ROUND(('общие характеристики'!$L52*'общие характеристики'!$H52)*(VLOOKUP('общие характеристики'!$C52,затраты!$G$7:$H$13,2,FALSE)),2),0)</f>
        <v>0</v>
      </c>
      <c r="F43" s="178"/>
    </row>
    <row r="44" spans="2:6" ht="15">
      <c r="B44" s="37">
        <v>38</v>
      </c>
      <c r="C44" s="174">
        <f>'общие характеристики'!D53</f>
        <v>0</v>
      </c>
      <c r="D44" s="174">
        <f>'общие характеристики'!E53</f>
        <v>0</v>
      </c>
      <c r="E44" s="177">
        <f>IF('общие характеристики'!$L53&gt;0,ROUND(('общие характеристики'!$L53*'общие характеристики'!$H53)*(VLOOKUP('общие характеристики'!$C53,затраты!$G$7:$H$13,2,FALSE)),2),0)</f>
        <v>0</v>
      </c>
      <c r="F44" s="178"/>
    </row>
    <row r="45" spans="2:6" ht="15">
      <c r="B45" s="37">
        <v>39</v>
      </c>
      <c r="C45" s="174">
        <f>'общие характеристики'!D54</f>
        <v>0</v>
      </c>
      <c r="D45" s="174">
        <f>'общие характеристики'!E54</f>
        <v>0</v>
      </c>
      <c r="E45" s="177">
        <f>IF('общие характеристики'!$L54&gt;0,ROUND(('общие характеристики'!$L54*'общие характеристики'!$H54)*(VLOOKUP('общие характеристики'!$C54,затраты!$G$7:$H$13,2,FALSE)),2),0)</f>
        <v>0</v>
      </c>
      <c r="F45" s="178"/>
    </row>
    <row r="46" spans="2:6" ht="15">
      <c r="B46" s="37">
        <v>40</v>
      </c>
      <c r="C46" s="174">
        <f>'общие характеристики'!D55</f>
        <v>0</v>
      </c>
      <c r="D46" s="174">
        <f>'общие характеристики'!E55</f>
        <v>0</v>
      </c>
      <c r="E46" s="177">
        <f>IF('общие характеристики'!$L55&gt;0,ROUND(('общие характеристики'!$L55*'общие характеристики'!$H55)*(VLOOKUP('общие характеристики'!$C55,затраты!$G$7:$H$13,2,FALSE)),2),0)</f>
        <v>0</v>
      </c>
      <c r="F46" s="178"/>
    </row>
    <row r="47" spans="2:6" ht="15">
      <c r="B47" s="37">
        <v>41</v>
      </c>
      <c r="C47" s="174">
        <f>'общие характеристики'!D56</f>
        <v>0</v>
      </c>
      <c r="D47" s="174">
        <f>'общие характеристики'!E56</f>
        <v>0</v>
      </c>
      <c r="E47" s="177">
        <f>IF('общие характеристики'!$L56&gt;0,ROUND(('общие характеристики'!$L56*'общие характеристики'!$H56)*(VLOOKUP('общие характеристики'!$C56,затраты!$G$7:$H$13,2,FALSE)),2),0)</f>
        <v>0</v>
      </c>
      <c r="F47" s="178"/>
    </row>
    <row r="48" spans="2:6" ht="15">
      <c r="B48" s="37">
        <v>42</v>
      </c>
      <c r="C48" s="174">
        <f>'общие характеристики'!D57</f>
        <v>0</v>
      </c>
      <c r="D48" s="174">
        <f>'общие характеристики'!E57</f>
        <v>0</v>
      </c>
      <c r="E48" s="177">
        <f>IF('общие характеристики'!$L57&gt;0,ROUND(('общие характеристики'!$L57*'общие характеристики'!$H57)*(VLOOKUP('общие характеристики'!$C57,затраты!$G$7:$H$13,2,FALSE)),2),0)</f>
        <v>0</v>
      </c>
      <c r="F48" s="178"/>
    </row>
    <row r="49" spans="2:6" ht="15">
      <c r="B49" s="37">
        <v>43</v>
      </c>
      <c r="C49" s="174">
        <f>'общие характеристики'!D58</f>
        <v>0</v>
      </c>
      <c r="D49" s="174">
        <f>'общие характеристики'!E58</f>
        <v>0</v>
      </c>
      <c r="E49" s="177">
        <f>IF('общие характеристики'!$L58&gt;0,ROUND(('общие характеристики'!$L58*'общие характеристики'!$H58)*(VLOOKUP('общие характеристики'!$C58,затраты!$G$7:$H$13,2,FALSE)),2),0)</f>
        <v>0</v>
      </c>
      <c r="F49" s="178"/>
    </row>
    <row r="50" spans="2:6" ht="15">
      <c r="B50" s="37">
        <v>44</v>
      </c>
      <c r="C50" s="174">
        <f>'общие характеристики'!D59</f>
        <v>0</v>
      </c>
      <c r="D50" s="174">
        <f>'общие характеристики'!E59</f>
        <v>0</v>
      </c>
      <c r="E50" s="177">
        <f>IF('общие характеристики'!$L59&gt;0,ROUND(('общие характеристики'!$L59*'общие характеристики'!$H59)*(VLOOKUP('общие характеристики'!$C59,затраты!$G$7:$H$13,2,FALSE)),2),0)</f>
        <v>0</v>
      </c>
      <c r="F50" s="178"/>
    </row>
    <row r="51" spans="2:6" ht="15">
      <c r="B51" s="37">
        <v>45</v>
      </c>
      <c r="C51" s="174">
        <f>'общие характеристики'!D60</f>
        <v>0</v>
      </c>
      <c r="D51" s="174">
        <f>'общие характеристики'!E60</f>
        <v>0</v>
      </c>
      <c r="E51" s="177">
        <f>IF('общие характеристики'!$L60&gt;0,ROUND(('общие характеристики'!$L60*'общие характеристики'!$H60)*(VLOOKUP('общие характеристики'!$C60,затраты!$G$7:$H$13,2,FALSE)),2),0)</f>
        <v>0</v>
      </c>
      <c r="F51" s="178"/>
    </row>
    <row r="52" spans="2:6" ht="15">
      <c r="B52" s="37">
        <v>46</v>
      </c>
      <c r="C52" s="174">
        <f>'общие характеристики'!D61</f>
        <v>0</v>
      </c>
      <c r="D52" s="174">
        <f>'общие характеристики'!E61</f>
        <v>0</v>
      </c>
      <c r="E52" s="177">
        <f>IF('общие характеристики'!$L61&gt;0,ROUND(('общие характеристики'!$L61*'общие характеристики'!$H61)*(VLOOKUP('общие характеристики'!$C61,затраты!$G$7:$H$13,2,FALSE)),2),0)</f>
        <v>0</v>
      </c>
      <c r="F52" s="178"/>
    </row>
    <row r="53" spans="2:6" ht="15">
      <c r="B53" s="37">
        <v>47</v>
      </c>
      <c r="C53" s="174">
        <f>'общие характеристики'!D62</f>
        <v>0</v>
      </c>
      <c r="D53" s="174">
        <f>'общие характеристики'!E62</f>
        <v>0</v>
      </c>
      <c r="E53" s="177">
        <f>IF('общие характеристики'!$L62&gt;0,ROUND(('общие характеристики'!$L62*'общие характеристики'!$H62)*(VLOOKUP('общие характеристики'!$C62,затраты!$G$7:$H$13,2,FALSE)),2),0)</f>
        <v>0</v>
      </c>
      <c r="F53" s="178"/>
    </row>
    <row r="54" spans="2:6" ht="15">
      <c r="B54" s="37">
        <v>48</v>
      </c>
      <c r="C54" s="174">
        <f>'общие характеристики'!D63</f>
        <v>0</v>
      </c>
      <c r="D54" s="174">
        <f>'общие характеристики'!E63</f>
        <v>0</v>
      </c>
      <c r="E54" s="177">
        <f>IF('общие характеристики'!$L63&gt;0,ROUND(('общие характеристики'!$L63*'общие характеристики'!$H63)*(VLOOKUP('общие характеристики'!$C63,затраты!$G$7:$H$13,2,FALSE)),2),0)</f>
        <v>0</v>
      </c>
      <c r="F54" s="178"/>
    </row>
    <row r="55" spans="2:6" ht="15">
      <c r="B55" s="37">
        <v>49</v>
      </c>
      <c r="C55" s="174">
        <f>'общие характеристики'!D64</f>
        <v>0</v>
      </c>
      <c r="D55" s="174">
        <f>'общие характеристики'!E64</f>
        <v>0</v>
      </c>
      <c r="E55" s="177">
        <f>IF('общие характеристики'!$L64&gt;0,ROUND(('общие характеристики'!$L64*'общие характеристики'!$H64)*(VLOOKUP('общие характеристики'!$C64,затраты!$G$7:$H$13,2,FALSE)),2),0)</f>
        <v>0</v>
      </c>
      <c r="F55" s="178"/>
    </row>
    <row r="56" spans="2:6" ht="15">
      <c r="B56" s="37">
        <v>50</v>
      </c>
      <c r="C56" s="174">
        <f>'общие характеристики'!D65</f>
        <v>0</v>
      </c>
      <c r="D56" s="174">
        <f>'общие характеристики'!E65</f>
        <v>0</v>
      </c>
      <c r="E56" s="177">
        <f>IF('общие характеристики'!$L65&gt;0,ROUND(('общие характеристики'!$L65*'общие характеристики'!$H65)*(VLOOKUP('общие характеристики'!$C65,затраты!$G$7:$H$13,2,FALSE)),2),0)</f>
        <v>0</v>
      </c>
      <c r="F56" s="178"/>
    </row>
    <row r="57" spans="2:6" ht="15">
      <c r="B57" s="37">
        <v>51</v>
      </c>
      <c r="C57" s="174">
        <f>'общие характеристики'!D66</f>
        <v>0</v>
      </c>
      <c r="D57" s="174">
        <f>'общие характеристики'!E66</f>
        <v>0</v>
      </c>
      <c r="E57" s="177">
        <f>IF('общие характеристики'!$L66&gt;0,ROUND(('общие характеристики'!$L66*'общие характеристики'!$H66)*(VLOOKUP('общие характеристики'!$C66,затраты!$G$7:$H$13,2,FALSE)),2),0)</f>
        <v>0</v>
      </c>
      <c r="F57" s="178"/>
    </row>
    <row r="58" spans="2:6" ht="15">
      <c r="B58" s="37">
        <v>52</v>
      </c>
      <c r="C58" s="174">
        <f>'общие характеристики'!D67</f>
        <v>0</v>
      </c>
      <c r="D58" s="174">
        <f>'общие характеристики'!E67</f>
        <v>0</v>
      </c>
      <c r="E58" s="177">
        <f>IF('общие характеристики'!$L67&gt;0,ROUND(('общие характеристики'!$L67*'общие характеристики'!$H67)*(VLOOKUP('общие характеристики'!$C67,затраты!$G$7:$H$13,2,FALSE)),2),0)</f>
        <v>0</v>
      </c>
      <c r="F58" s="178"/>
    </row>
    <row r="59" spans="2:6" ht="15">
      <c r="B59" s="37">
        <v>53</v>
      </c>
      <c r="C59" s="174">
        <f>'общие характеристики'!D68</f>
        <v>0</v>
      </c>
      <c r="D59" s="174">
        <f>'общие характеристики'!E68</f>
        <v>0</v>
      </c>
      <c r="E59" s="177">
        <f>IF('общие характеристики'!$L68&gt;0,ROUND(('общие характеристики'!$L68*'общие характеристики'!$H68)*(VLOOKUP('общие характеристики'!$C68,затраты!$G$7:$H$13,2,FALSE)),2),0)</f>
        <v>0</v>
      </c>
      <c r="F59" s="178"/>
    </row>
    <row r="60" spans="2:6" ht="15">
      <c r="B60" s="37">
        <v>54</v>
      </c>
      <c r="C60" s="174">
        <f>'общие характеристики'!D69</f>
        <v>0</v>
      </c>
      <c r="D60" s="174">
        <f>'общие характеристики'!E69</f>
        <v>0</v>
      </c>
      <c r="E60" s="177">
        <f>IF('общие характеристики'!$L69&gt;0,ROUND(('общие характеристики'!$L69*'общие характеристики'!$H69)*(VLOOKUP('общие характеристики'!$C69,затраты!$G$7:$H$13,2,FALSE)),2),0)</f>
        <v>0</v>
      </c>
      <c r="F60" s="178"/>
    </row>
    <row r="61" spans="2:6" ht="15">
      <c r="B61" s="37">
        <v>55</v>
      </c>
      <c r="C61" s="174">
        <f>'общие характеристики'!D70</f>
        <v>0</v>
      </c>
      <c r="D61" s="174">
        <f>'общие характеристики'!E70</f>
        <v>0</v>
      </c>
      <c r="E61" s="177">
        <f>IF('общие характеристики'!$L70&gt;0,ROUND(('общие характеристики'!$L70*'общие характеристики'!$H70)*(VLOOKUP('общие характеристики'!$C70,затраты!$G$7:$H$13,2,FALSE)),2),0)</f>
        <v>0</v>
      </c>
      <c r="F61" s="178"/>
    </row>
    <row r="62" spans="2:6" ht="15">
      <c r="B62" s="37">
        <v>56</v>
      </c>
      <c r="C62" s="174">
        <f>'общие характеристики'!D71</f>
        <v>0</v>
      </c>
      <c r="D62" s="174">
        <f>'общие характеристики'!E71</f>
        <v>0</v>
      </c>
      <c r="E62" s="177">
        <f>IF('общие характеристики'!$L71&gt;0,ROUND(('общие характеристики'!$L71*'общие характеристики'!$H71)*(VLOOKUP('общие характеристики'!$C71,затраты!$G$7:$H$13,2,FALSE)),2),0)</f>
        <v>0</v>
      </c>
      <c r="F62" s="178"/>
    </row>
    <row r="63" spans="2:6" ht="15">
      <c r="B63" s="37">
        <v>57</v>
      </c>
      <c r="C63" s="174">
        <f>'общие характеристики'!D72</f>
        <v>0</v>
      </c>
      <c r="D63" s="174">
        <f>'общие характеристики'!E72</f>
        <v>0</v>
      </c>
      <c r="E63" s="177">
        <f>IF('общие характеристики'!$L72&gt;0,ROUND(('общие характеристики'!$L72*'общие характеристики'!$H72)*(VLOOKUP('общие характеристики'!$C72,затраты!$G$7:$H$13,2,FALSE)),2),0)</f>
        <v>0</v>
      </c>
      <c r="F63" s="178"/>
    </row>
    <row r="64" spans="2:6" ht="15">
      <c r="B64" s="37">
        <v>58</v>
      </c>
      <c r="C64" s="174">
        <f>'общие характеристики'!D73</f>
        <v>0</v>
      </c>
      <c r="D64" s="174">
        <f>'общие характеристики'!E73</f>
        <v>0</v>
      </c>
      <c r="E64" s="177">
        <f>IF('общие характеристики'!$L73&gt;0,ROUND(('общие характеристики'!$L73*'общие характеристики'!$H73)*(VLOOKUP('общие характеристики'!$C73,затраты!$G$7:$H$13,2,FALSE)),2),0)</f>
        <v>0</v>
      </c>
      <c r="F64" s="178"/>
    </row>
    <row r="65" spans="2:6" ht="15">
      <c r="B65" s="37">
        <v>59</v>
      </c>
      <c r="C65" s="174">
        <f>'общие характеристики'!D74</f>
        <v>0</v>
      </c>
      <c r="D65" s="174">
        <f>'общие характеристики'!E74</f>
        <v>0</v>
      </c>
      <c r="E65" s="177">
        <f>IF('общие характеристики'!$L74&gt;0,ROUND(('общие характеристики'!$L74*'общие характеристики'!$H74)*(VLOOKUP('общие характеристики'!$C74,затраты!$G$7:$H$13,2,FALSE)),2),0)</f>
        <v>0</v>
      </c>
      <c r="F65" s="178"/>
    </row>
    <row r="66" spans="2:6" ht="15">
      <c r="B66" s="37">
        <v>60</v>
      </c>
      <c r="C66" s="174">
        <f>'общие характеристики'!D75</f>
        <v>0</v>
      </c>
      <c r="D66" s="174">
        <f>'общие характеристики'!E75</f>
        <v>0</v>
      </c>
      <c r="E66" s="177">
        <f>IF('общие характеристики'!$L75&gt;0,ROUND(('общие характеристики'!$L75*'общие характеристики'!$H75)*(VLOOKUP('общие характеристики'!$C75,затраты!$G$7:$H$13,2,FALSE)),2),0)</f>
        <v>0</v>
      </c>
      <c r="F66" s="178"/>
    </row>
    <row r="67" spans="2:6" ht="15">
      <c r="B67" s="37">
        <v>61</v>
      </c>
      <c r="C67" s="174">
        <f>'общие характеристики'!D76</f>
        <v>0</v>
      </c>
      <c r="D67" s="174">
        <f>'общие характеристики'!E76</f>
        <v>0</v>
      </c>
      <c r="E67" s="177">
        <f>IF('общие характеристики'!$L76&gt;0,ROUND(('общие характеристики'!$L76*'общие характеристики'!$H76)*(VLOOKUP('общие характеристики'!$C76,затраты!$G$7:$H$13,2,FALSE)),2),0)</f>
        <v>0</v>
      </c>
      <c r="F67" s="178"/>
    </row>
    <row r="68" spans="2:6" ht="15">
      <c r="B68" s="37">
        <v>62</v>
      </c>
      <c r="C68" s="174">
        <f>'общие характеристики'!D77</f>
        <v>0</v>
      </c>
      <c r="D68" s="174">
        <f>'общие характеристики'!E77</f>
        <v>0</v>
      </c>
      <c r="E68" s="177">
        <f>IF('общие характеристики'!$L77&gt;0,ROUND(('общие характеристики'!$L77*'общие характеристики'!$H77)*(VLOOKUP('общие характеристики'!$C77,затраты!$G$7:$H$13,2,FALSE)),2),0)</f>
        <v>0</v>
      </c>
      <c r="F68" s="178"/>
    </row>
    <row r="69" spans="2:6" ht="15">
      <c r="B69" s="37">
        <v>63</v>
      </c>
      <c r="C69" s="174">
        <f>'общие характеристики'!D78</f>
        <v>0</v>
      </c>
      <c r="D69" s="174">
        <f>'общие характеристики'!E78</f>
        <v>0</v>
      </c>
      <c r="E69" s="177">
        <f>IF('общие характеристики'!$L78&gt;0,ROUND(('общие характеристики'!$L78*'общие характеристики'!$H78)*(VLOOKUP('общие характеристики'!$C78,затраты!$G$7:$H$13,2,FALSE)),2),0)</f>
        <v>0</v>
      </c>
      <c r="F69" s="178"/>
    </row>
    <row r="70" spans="2:6" ht="15">
      <c r="B70" s="37">
        <v>64</v>
      </c>
      <c r="C70" s="174">
        <f>'общие характеристики'!D79</f>
        <v>0</v>
      </c>
      <c r="D70" s="174">
        <f>'общие характеристики'!E79</f>
        <v>0</v>
      </c>
      <c r="E70" s="177">
        <f>IF('общие характеристики'!$L79&gt;0,ROUND(('общие характеристики'!$L79*'общие характеристики'!$H79)*(VLOOKUP('общие характеристики'!$C79,затраты!$G$7:$H$13,2,FALSE)),2),0)</f>
        <v>0</v>
      </c>
      <c r="F70" s="178"/>
    </row>
    <row r="71" spans="2:6" ht="15">
      <c r="B71" s="37">
        <v>65</v>
      </c>
      <c r="C71" s="174">
        <f>'общие характеристики'!D80</f>
        <v>0</v>
      </c>
      <c r="D71" s="174">
        <f>'общие характеристики'!E80</f>
        <v>0</v>
      </c>
      <c r="E71" s="177">
        <f>IF('общие характеристики'!$L80&gt;0,ROUND(('общие характеристики'!$L80*'общие характеристики'!$H80)*(VLOOKUP('общие характеристики'!$C80,затраты!$G$7:$H$13,2,FALSE)),2),0)</f>
        <v>0</v>
      </c>
      <c r="F71" s="178"/>
    </row>
    <row r="72" spans="2:6" ht="15">
      <c r="B72" s="37">
        <v>66</v>
      </c>
      <c r="C72" s="174">
        <f>'общие характеристики'!D81</f>
        <v>0</v>
      </c>
      <c r="D72" s="174">
        <f>'общие характеристики'!E81</f>
        <v>0</v>
      </c>
      <c r="E72" s="177">
        <f>IF('общие характеристики'!$L81&gt;0,ROUND(('общие характеристики'!$L81*'общие характеристики'!$H81)*(VLOOKUP('общие характеристики'!$C81,затраты!$G$7:$H$13,2,FALSE)),2),0)</f>
        <v>0</v>
      </c>
      <c r="F72" s="178"/>
    </row>
    <row r="73" spans="2:6" ht="15">
      <c r="B73" s="37">
        <v>67</v>
      </c>
      <c r="C73" s="174">
        <f>'общие характеристики'!D82</f>
        <v>0</v>
      </c>
      <c r="D73" s="174">
        <f>'общие характеристики'!E82</f>
        <v>0</v>
      </c>
      <c r="E73" s="177">
        <f>IF('общие характеристики'!$L82&gt;0,ROUND(('общие характеристики'!$L82*'общие характеристики'!$H82)*(VLOOKUP('общие характеристики'!$C82,затраты!$G$7:$H$13,2,FALSE)),2),0)</f>
        <v>0</v>
      </c>
      <c r="F73" s="178"/>
    </row>
    <row r="74" spans="2:6" ht="15">
      <c r="B74" s="37">
        <v>68</v>
      </c>
      <c r="C74" s="174">
        <f>'общие характеристики'!D83</f>
        <v>0</v>
      </c>
      <c r="D74" s="174">
        <f>'общие характеристики'!E83</f>
        <v>0</v>
      </c>
      <c r="E74" s="177">
        <f>IF('общие характеристики'!$L83&gt;0,ROUND(('общие характеристики'!$L83*'общие характеристики'!$H83)*(VLOOKUP('общие характеристики'!$C83,затраты!$G$7:$H$13,2,FALSE)),2),0)</f>
        <v>0</v>
      </c>
      <c r="F74" s="178"/>
    </row>
    <row r="75" spans="2:6" ht="15">
      <c r="B75" s="37">
        <v>69</v>
      </c>
      <c r="C75" s="174">
        <f>'общие характеристики'!D84</f>
        <v>0</v>
      </c>
      <c r="D75" s="174">
        <f>'общие характеристики'!E84</f>
        <v>0</v>
      </c>
      <c r="E75" s="177">
        <f>IF('общие характеристики'!$L84&gt;0,ROUND(('общие характеристики'!$L84*'общие характеристики'!$H84)*(VLOOKUP('общие характеристики'!$C84,затраты!$G$7:$H$13,2,FALSE)),2),0)</f>
        <v>0</v>
      </c>
      <c r="F75" s="178"/>
    </row>
    <row r="76" spans="2:6" ht="15">
      <c r="B76" s="37">
        <v>70</v>
      </c>
      <c r="C76" s="174">
        <f>'общие характеристики'!D85</f>
        <v>0</v>
      </c>
      <c r="D76" s="174">
        <f>'общие характеристики'!E85</f>
        <v>0</v>
      </c>
      <c r="E76" s="177">
        <f>IF('общие характеристики'!$L85&gt;0,ROUND(('общие характеристики'!$L85*'общие характеристики'!$H85)*(VLOOKUP('общие характеристики'!$C85,затраты!$G$7:$H$13,2,FALSE)),2),0)</f>
        <v>0</v>
      </c>
      <c r="F76" s="178"/>
    </row>
    <row r="77" spans="2:6" ht="15">
      <c r="B77" s="37">
        <v>71</v>
      </c>
      <c r="C77" s="174">
        <f>'общие характеристики'!D86</f>
        <v>0</v>
      </c>
      <c r="D77" s="174">
        <f>'общие характеристики'!E86</f>
        <v>0</v>
      </c>
      <c r="E77" s="177">
        <f>IF('общие характеристики'!$L86&gt;0,ROUND(('общие характеристики'!$L86*'общие характеристики'!$H86)*(VLOOKUP('общие характеристики'!$C86,затраты!$G$7:$H$13,2,FALSE)),2),0)</f>
        <v>0</v>
      </c>
      <c r="F77" s="178"/>
    </row>
    <row r="78" spans="2:6" ht="15">
      <c r="B78" s="37">
        <v>72</v>
      </c>
      <c r="C78" s="174">
        <f>'общие характеристики'!D87</f>
        <v>0</v>
      </c>
      <c r="D78" s="174">
        <f>'общие характеристики'!E87</f>
        <v>0</v>
      </c>
      <c r="E78" s="177">
        <f>IF('общие характеристики'!$L87&gt;0,ROUND(('общие характеристики'!$L87*'общие характеристики'!$H87)*(VLOOKUP('общие характеристики'!$C87,затраты!$G$7:$H$13,2,FALSE)),2),0)</f>
        <v>0</v>
      </c>
      <c r="F78" s="178"/>
    </row>
    <row r="79" spans="2:6" ht="15">
      <c r="B79" s="37">
        <v>73</v>
      </c>
      <c r="C79" s="174">
        <f>'общие характеристики'!D88</f>
        <v>0</v>
      </c>
      <c r="D79" s="174">
        <f>'общие характеристики'!E88</f>
        <v>0</v>
      </c>
      <c r="E79" s="177">
        <f>IF('общие характеристики'!$L88&gt;0,ROUND(('общие характеристики'!$L88*'общие характеристики'!$H88)*(VLOOKUP('общие характеристики'!$C88,затраты!$G$7:$H$13,2,FALSE)),2),0)</f>
        <v>0</v>
      </c>
      <c r="F79" s="178"/>
    </row>
    <row r="80" spans="2:6" ht="15">
      <c r="B80" s="37">
        <v>74</v>
      </c>
      <c r="C80" s="174">
        <f>'общие характеристики'!D89</f>
        <v>0</v>
      </c>
      <c r="D80" s="174">
        <f>'общие характеристики'!E89</f>
        <v>0</v>
      </c>
      <c r="E80" s="177">
        <f>IF('общие характеристики'!$L89&gt;0,ROUND(('общие характеристики'!$L89*'общие характеристики'!$H89)*(VLOOKUP('общие характеристики'!$C89,затраты!$G$7:$H$13,2,FALSE)),2),0)</f>
        <v>0</v>
      </c>
      <c r="F80" s="178"/>
    </row>
    <row r="81" spans="2:6" ht="15">
      <c r="B81" s="37">
        <v>75</v>
      </c>
      <c r="C81" s="174">
        <f>'общие характеристики'!D90</f>
        <v>0</v>
      </c>
      <c r="D81" s="174">
        <f>'общие характеристики'!E90</f>
        <v>0</v>
      </c>
      <c r="E81" s="177">
        <f>IF('общие характеристики'!$L90&gt;0,ROUND(('общие характеристики'!$L90*'общие характеристики'!$H90)*(VLOOKUP('общие характеристики'!$C90,затраты!$G$7:$H$13,2,FALSE)),2),0)</f>
        <v>0</v>
      </c>
      <c r="F81" s="178"/>
    </row>
    <row r="82" spans="2:6" ht="15">
      <c r="B82" s="37">
        <v>76</v>
      </c>
      <c r="C82" s="174">
        <f>'общие характеристики'!D91</f>
        <v>0</v>
      </c>
      <c r="D82" s="174">
        <f>'общие характеристики'!E91</f>
        <v>0</v>
      </c>
      <c r="E82" s="177">
        <f>IF('общие характеристики'!$L91&gt;0,ROUND(('общие характеристики'!$L91*'общие характеристики'!$H91)*(VLOOKUP('общие характеристики'!$C91,затраты!$G$7:$H$13,2,FALSE)),2),0)</f>
        <v>0</v>
      </c>
      <c r="F82" s="178"/>
    </row>
    <row r="83" spans="2:6" ht="15">
      <c r="B83" s="37">
        <v>77</v>
      </c>
      <c r="C83" s="174">
        <f>'общие характеристики'!D92</f>
        <v>0</v>
      </c>
      <c r="D83" s="174">
        <f>'общие характеристики'!E92</f>
        <v>0</v>
      </c>
      <c r="E83" s="177">
        <f>IF('общие характеристики'!$L92&gt;0,ROUND(('общие характеристики'!$L92*'общие характеристики'!$H92)*(VLOOKUP('общие характеристики'!$C92,затраты!$G$7:$H$13,2,FALSE)),2),0)</f>
        <v>0</v>
      </c>
      <c r="F83" s="178"/>
    </row>
    <row r="84" spans="2:6" ht="15">
      <c r="B84" s="37">
        <v>78</v>
      </c>
      <c r="C84" s="174">
        <f>'общие характеристики'!D93</f>
        <v>0</v>
      </c>
      <c r="D84" s="174">
        <f>'общие характеристики'!E93</f>
        <v>0</v>
      </c>
      <c r="E84" s="177">
        <f>IF('общие характеристики'!$L93&gt;0,ROUND(('общие характеристики'!$L93*'общие характеристики'!$H93)*(VLOOKUP('общие характеристики'!$C93,затраты!$G$7:$H$13,2,FALSE)),2),0)</f>
        <v>0</v>
      </c>
      <c r="F84" s="178"/>
    </row>
    <row r="85" spans="2:6" ht="15">
      <c r="B85" s="37">
        <v>79</v>
      </c>
      <c r="C85" s="174">
        <f>'общие характеристики'!D94</f>
        <v>0</v>
      </c>
      <c r="D85" s="174">
        <f>'общие характеристики'!E94</f>
        <v>0</v>
      </c>
      <c r="E85" s="177">
        <f>IF('общие характеристики'!$L94&gt;0,ROUND(('общие характеристики'!$L94*'общие характеристики'!$H94)*(VLOOKUP('общие характеристики'!$C94,затраты!$G$7:$H$13,2,FALSE)),2),0)</f>
        <v>0</v>
      </c>
      <c r="F85" s="178"/>
    </row>
    <row r="86" spans="2:6" ht="15">
      <c r="B86" s="37">
        <v>80</v>
      </c>
      <c r="C86" s="174">
        <f>'общие характеристики'!D95</f>
        <v>0</v>
      </c>
      <c r="D86" s="174">
        <f>'общие характеристики'!E95</f>
        <v>0</v>
      </c>
      <c r="E86" s="177">
        <f>IF('общие характеристики'!$L95&gt;0,ROUND(('общие характеристики'!$L95*'общие характеристики'!$H95)*(VLOOKUP('общие характеристики'!$C95,затраты!$G$7:$H$13,2,FALSE)),2),0)</f>
        <v>0</v>
      </c>
      <c r="F86" s="178"/>
    </row>
    <row r="87" spans="2:6" ht="15">
      <c r="B87" s="37">
        <v>81</v>
      </c>
      <c r="C87" s="174">
        <f>'общие характеристики'!D96</f>
        <v>0</v>
      </c>
      <c r="D87" s="174">
        <f>'общие характеристики'!E96</f>
        <v>0</v>
      </c>
      <c r="E87" s="177">
        <f>IF('общие характеристики'!$L96&gt;0,ROUND(('общие характеристики'!$L96*'общие характеристики'!$H96)*(VLOOKUP('общие характеристики'!$C96,затраты!$G$7:$H$13,2,FALSE)),2),0)</f>
        <v>0</v>
      </c>
      <c r="F87" s="178"/>
    </row>
    <row r="88" spans="2:6" ht="15">
      <c r="B88" s="37">
        <v>82</v>
      </c>
      <c r="C88" s="174">
        <f>'общие характеристики'!D97</f>
        <v>0</v>
      </c>
      <c r="D88" s="174">
        <f>'общие характеристики'!E97</f>
        <v>0</v>
      </c>
      <c r="E88" s="177">
        <f>IF('общие характеристики'!$L97&gt;0,ROUND(('общие характеристики'!$L97*'общие характеристики'!$H97)*(VLOOKUP('общие характеристики'!$C97,затраты!$G$7:$H$13,2,FALSE)),2),0)</f>
        <v>0</v>
      </c>
      <c r="F88" s="178"/>
    </row>
    <row r="89" spans="2:6" ht="15">
      <c r="B89" s="37">
        <v>83</v>
      </c>
      <c r="C89" s="174">
        <f>'общие характеристики'!D98</f>
        <v>0</v>
      </c>
      <c r="D89" s="174">
        <f>'общие характеристики'!E98</f>
        <v>0</v>
      </c>
      <c r="E89" s="177">
        <f>IF('общие характеристики'!$L98&gt;0,ROUND(('общие характеристики'!$L98*'общие характеристики'!$H98)*(VLOOKUP('общие характеристики'!$C98,затраты!$G$7:$H$13,2,FALSE)),2),0)</f>
        <v>0</v>
      </c>
      <c r="F89" s="178"/>
    </row>
    <row r="90" spans="2:6" ht="15">
      <c r="B90" s="37">
        <v>84</v>
      </c>
      <c r="C90" s="174">
        <f>'общие характеристики'!D99</f>
        <v>0</v>
      </c>
      <c r="D90" s="174">
        <f>'общие характеристики'!E99</f>
        <v>0</v>
      </c>
      <c r="E90" s="177">
        <f>IF('общие характеристики'!$L99&gt;0,ROUND(('общие характеристики'!$L99*'общие характеристики'!$H99)*(VLOOKUP('общие характеристики'!$C99,затраты!$G$7:$H$13,2,FALSE)),2),0)</f>
        <v>0</v>
      </c>
      <c r="F90" s="178"/>
    </row>
    <row r="91" spans="2:6" ht="15">
      <c r="B91" s="37">
        <v>85</v>
      </c>
      <c r="C91" s="174">
        <f>'общие характеристики'!D100</f>
        <v>0</v>
      </c>
      <c r="D91" s="174">
        <f>'общие характеристики'!E100</f>
        <v>0</v>
      </c>
      <c r="E91" s="177">
        <f>IF('общие характеристики'!$L100&gt;0,ROUND(('общие характеристики'!$L100*'общие характеристики'!$H100)*(VLOOKUP('общие характеристики'!$C100,затраты!$G$7:$H$13,2,FALSE)),2),0)</f>
        <v>0</v>
      </c>
      <c r="F91" s="178"/>
    </row>
    <row r="92" spans="2:6" ht="15">
      <c r="B92" s="37">
        <v>86</v>
      </c>
      <c r="C92" s="174">
        <f>'общие характеристики'!D101</f>
        <v>0</v>
      </c>
      <c r="D92" s="174">
        <f>'общие характеристики'!E101</f>
        <v>0</v>
      </c>
      <c r="E92" s="177">
        <f>IF('общие характеристики'!$L101&gt;0,ROUND(('общие характеристики'!$L101*'общие характеристики'!$H101)*(VLOOKUP('общие характеристики'!$C101,затраты!$G$7:$H$13,2,FALSE)),2),0)</f>
        <v>0</v>
      </c>
      <c r="F92" s="178"/>
    </row>
    <row r="93" spans="2:6" ht="15">
      <c r="B93" s="37">
        <v>87</v>
      </c>
      <c r="C93" s="174">
        <f>'общие характеристики'!D102</f>
        <v>0</v>
      </c>
      <c r="D93" s="174">
        <f>'общие характеристики'!E102</f>
        <v>0</v>
      </c>
      <c r="E93" s="177">
        <f>IF('общие характеристики'!$L102&gt;0,ROUND(('общие характеристики'!$L102*'общие характеристики'!$H102)*(VLOOKUP('общие характеристики'!$C102,затраты!$G$7:$H$13,2,FALSE)),2),0)</f>
        <v>0</v>
      </c>
      <c r="F93" s="178"/>
    </row>
    <row r="94" spans="2:6" ht="15">
      <c r="B94" s="37">
        <v>88</v>
      </c>
      <c r="C94" s="174">
        <f>'общие характеристики'!D103</f>
        <v>0</v>
      </c>
      <c r="D94" s="174">
        <f>'общие характеристики'!E103</f>
        <v>0</v>
      </c>
      <c r="E94" s="177">
        <f>IF('общие характеристики'!$L103&gt;0,ROUND(('общие характеристики'!$L103*'общие характеристики'!$H103)*(VLOOKUP('общие характеристики'!$C103,затраты!$G$7:$H$13,2,FALSE)),2),0)</f>
        <v>0</v>
      </c>
      <c r="F94" s="178"/>
    </row>
    <row r="95" spans="2:6" ht="15">
      <c r="B95" s="37">
        <v>89</v>
      </c>
      <c r="C95" s="174">
        <f>'общие характеристики'!D104</f>
        <v>0</v>
      </c>
      <c r="D95" s="174">
        <f>'общие характеристики'!E104</f>
        <v>0</v>
      </c>
      <c r="E95" s="177">
        <f>IF('общие характеристики'!$L104&gt;0,ROUND(('общие характеристики'!$L104*'общие характеристики'!$H104)*(VLOOKUP('общие характеристики'!$C104,затраты!$G$7:$H$13,2,FALSE)),2),0)</f>
        <v>0</v>
      </c>
      <c r="F95" s="178"/>
    </row>
    <row r="96" spans="2:6" ht="15">
      <c r="B96" s="37">
        <v>90</v>
      </c>
      <c r="C96" s="174">
        <f>'общие характеристики'!D105</f>
        <v>0</v>
      </c>
      <c r="D96" s="174">
        <f>'общие характеристики'!E105</f>
        <v>0</v>
      </c>
      <c r="E96" s="177">
        <f>IF('общие характеристики'!$L105&gt;0,ROUND(('общие характеристики'!$L105*'общие характеристики'!$H105)*(VLOOKUP('общие характеристики'!$C105,затраты!$G$7:$H$13,2,FALSE)),2),0)</f>
        <v>0</v>
      </c>
      <c r="F96" s="178"/>
    </row>
    <row r="97" spans="2:6" ht="15">
      <c r="B97" s="37">
        <v>91</v>
      </c>
      <c r="C97" s="174">
        <f>'общие характеристики'!D106</f>
        <v>0</v>
      </c>
      <c r="D97" s="174">
        <f>'общие характеристики'!E106</f>
        <v>0</v>
      </c>
      <c r="E97" s="177">
        <f>IF('общие характеристики'!$L106&gt;0,ROUND(('общие характеристики'!$L106*'общие характеристики'!$H106)*(VLOOKUP('общие характеристики'!$C106,затраты!$G$7:$H$13,2,FALSE)),2),0)</f>
        <v>0</v>
      </c>
      <c r="F97" s="178"/>
    </row>
    <row r="98" spans="2:6" ht="15">
      <c r="B98" s="37">
        <v>92</v>
      </c>
      <c r="C98" s="174">
        <f>'общие характеристики'!D107</f>
        <v>0</v>
      </c>
      <c r="D98" s="174">
        <f>'общие характеристики'!E107</f>
        <v>0</v>
      </c>
      <c r="E98" s="177">
        <f>IF('общие характеристики'!$L107&gt;0,ROUND(('общие характеристики'!$L107*'общие характеристики'!$H107)*(VLOOKUP('общие характеристики'!$C107,затраты!$G$7:$H$13,2,FALSE)),2),0)</f>
        <v>0</v>
      </c>
      <c r="F98" s="178"/>
    </row>
    <row r="99" spans="2:6" ht="15">
      <c r="B99" s="37">
        <v>93</v>
      </c>
      <c r="C99" s="174">
        <f>'общие характеристики'!D108</f>
        <v>0</v>
      </c>
      <c r="D99" s="174">
        <f>'общие характеристики'!E108</f>
        <v>0</v>
      </c>
      <c r="E99" s="177">
        <f>IF('общие характеристики'!$L108&gt;0,ROUND(('общие характеристики'!$L108*'общие характеристики'!$H108)*(VLOOKUP('общие характеристики'!$C108,затраты!$G$7:$H$13,2,FALSE)),2),0)</f>
        <v>0</v>
      </c>
      <c r="F99" s="178"/>
    </row>
    <row r="100" spans="2:6" ht="15">
      <c r="B100" s="37">
        <v>94</v>
      </c>
      <c r="C100" s="174">
        <f>'общие характеристики'!D109</f>
        <v>0</v>
      </c>
      <c r="D100" s="174">
        <f>'общие характеристики'!E109</f>
        <v>0</v>
      </c>
      <c r="E100" s="177">
        <f>IF('общие характеристики'!$L109&gt;0,ROUND(('общие характеристики'!$L109*'общие характеристики'!$H109)*(VLOOKUP('общие характеристики'!$C109,затраты!$G$7:$H$13,2,FALSE)),2),0)</f>
        <v>0</v>
      </c>
      <c r="F100" s="178"/>
    </row>
    <row r="101" spans="2:6" ht="15">
      <c r="B101" s="37">
        <v>95</v>
      </c>
      <c r="C101" s="174">
        <f>'общие характеристики'!D110</f>
        <v>0</v>
      </c>
      <c r="D101" s="174">
        <f>'общие характеристики'!E110</f>
        <v>0</v>
      </c>
      <c r="E101" s="177">
        <f>IF('общие характеристики'!$L110&gt;0,ROUND(('общие характеристики'!$L110*'общие характеристики'!$H110)*(VLOOKUP('общие характеристики'!$C110,затраты!$G$7:$H$13,2,FALSE)),2),0)</f>
        <v>0</v>
      </c>
      <c r="F101" s="178"/>
    </row>
    <row r="102" spans="2:6" ht="15">
      <c r="B102" s="37">
        <v>96</v>
      </c>
      <c r="C102" s="174">
        <f>'общие характеристики'!D111</f>
        <v>0</v>
      </c>
      <c r="D102" s="174">
        <f>'общие характеристики'!E111</f>
        <v>0</v>
      </c>
      <c r="E102" s="177">
        <f>IF('общие характеристики'!$L111&gt;0,ROUND(('общие характеристики'!$L111*'общие характеристики'!$H111)*(VLOOKUP('общие характеристики'!$C111,затраты!$G$7:$H$13,2,FALSE)),2),0)</f>
        <v>0</v>
      </c>
      <c r="F102" s="178"/>
    </row>
    <row r="103" spans="2:6" ht="15">
      <c r="B103" s="37">
        <v>97</v>
      </c>
      <c r="C103" s="174">
        <f>'общие характеристики'!D112</f>
        <v>0</v>
      </c>
      <c r="D103" s="174">
        <f>'общие характеристики'!E112</f>
        <v>0</v>
      </c>
      <c r="E103" s="177">
        <f>IF('общие характеристики'!$L112&gt;0,ROUND(('общие характеристики'!$L112*'общие характеристики'!$H112)*(VLOOKUP('общие характеристики'!$C112,затраты!$G$7:$H$13,2,FALSE)),2),0)</f>
        <v>0</v>
      </c>
      <c r="F103" s="178"/>
    </row>
    <row r="104" spans="2:6" ht="15">
      <c r="B104" s="37">
        <v>98</v>
      </c>
      <c r="C104" s="174">
        <f>'общие характеристики'!D113</f>
        <v>0</v>
      </c>
      <c r="D104" s="174">
        <f>'общие характеристики'!E113</f>
        <v>0</v>
      </c>
      <c r="E104" s="177">
        <f>IF('общие характеристики'!$L113&gt;0,ROUND(('общие характеристики'!$L113*'общие характеристики'!$H113)*(VLOOKUP('общие характеристики'!$C113,затраты!$G$7:$H$13,2,FALSE)),2),0)</f>
        <v>0</v>
      </c>
      <c r="F104" s="178"/>
    </row>
    <row r="105" spans="2:6" ht="15">
      <c r="B105" s="37">
        <v>99</v>
      </c>
      <c r="C105" s="174">
        <f>'общие характеристики'!D114</f>
        <v>0</v>
      </c>
      <c r="D105" s="174">
        <f>'общие характеристики'!E114</f>
        <v>0</v>
      </c>
      <c r="E105" s="177">
        <f>IF('общие характеристики'!$L114&gt;0,ROUND(('общие характеристики'!$L114*'общие характеристики'!$H114)*(VLOOKUP('общие характеристики'!$C114,затраты!$G$7:$H$13,2,FALSE)),2),0)</f>
        <v>0</v>
      </c>
      <c r="F105" s="178"/>
    </row>
    <row r="106" spans="2:6" ht="15">
      <c r="B106" s="37">
        <v>100</v>
      </c>
      <c r="C106" s="174">
        <f>'общие характеристики'!D115</f>
        <v>0</v>
      </c>
      <c r="D106" s="174">
        <f>'общие характеристики'!E115</f>
        <v>0</v>
      </c>
      <c r="E106" s="177">
        <f>IF('общие характеристики'!$L115&gt;0,ROUND(('общие характеристики'!$L115*'общие характеристики'!$H115)*(VLOOKUP('общие характеристики'!$C115,затраты!$G$7:$H$13,2,FALSE)),2),0)</f>
        <v>0</v>
      </c>
      <c r="F106" s="178"/>
    </row>
    <row r="107" ht="15">
      <c r="F107" s="178"/>
    </row>
    <row r="108" ht="15">
      <c r="F108" s="178"/>
    </row>
    <row r="109" ht="15">
      <c r="F109" s="178"/>
    </row>
    <row r="110" ht="15">
      <c r="F110" s="178"/>
    </row>
    <row r="111" ht="15">
      <c r="F111" s="178"/>
    </row>
    <row r="112" ht="15">
      <c r="F112" s="178"/>
    </row>
    <row r="113" ht="15">
      <c r="F113" s="178"/>
    </row>
    <row r="114" ht="15">
      <c r="F114" s="178"/>
    </row>
    <row r="115" ht="15">
      <c r="F115" s="178"/>
    </row>
    <row r="116" ht="15">
      <c r="F116" s="178"/>
    </row>
    <row r="117" ht="15">
      <c r="F117" s="178"/>
    </row>
    <row r="118" ht="15">
      <c r="F118" s="178"/>
    </row>
  </sheetData>
  <sheetProtection password="CC96" sheet="1" objects="1" scenarios="1" selectLockedCells="1" selectUnlockedCells="1"/>
  <mergeCells count="7">
    <mergeCell ref="G4:H4"/>
    <mergeCell ref="E5:E6"/>
    <mergeCell ref="B5:B6"/>
    <mergeCell ref="D5:D6"/>
    <mergeCell ref="G5:H5"/>
    <mergeCell ref="C5:C6"/>
    <mergeCell ref="B4:E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0" zoomScaleSheetLayoutView="80" workbookViewId="0" topLeftCell="A1">
      <selection activeCell="D1" sqref="D1"/>
    </sheetView>
  </sheetViews>
  <sheetFormatPr defaultColWidth="9.140625" defaultRowHeight="15"/>
  <cols>
    <col min="1" max="1" width="27.8515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86</v>
      </c>
      <c r="B1" s="10" t="s">
        <v>9</v>
      </c>
      <c r="C1" s="42" t="s">
        <v>85</v>
      </c>
      <c r="D1" s="43"/>
    </row>
    <row r="2" spans="1:3" ht="12.75" customHeight="1">
      <c r="A2" s="9" t="s">
        <v>65</v>
      </c>
      <c r="B2" s="8" t="s">
        <v>3</v>
      </c>
      <c r="C2" s="135" t="s">
        <v>80</v>
      </c>
    </row>
    <row r="3" spans="1:3" ht="12.75" customHeight="1">
      <c r="A3" s="9" t="s">
        <v>66</v>
      </c>
      <c r="B3" s="8" t="s">
        <v>4</v>
      </c>
      <c r="C3" s="135" t="s">
        <v>81</v>
      </c>
    </row>
    <row r="4" spans="2:3" ht="12.75" customHeight="1">
      <c r="B4" s="8" t="s">
        <v>55</v>
      </c>
      <c r="C4" s="135" t="s">
        <v>82</v>
      </c>
    </row>
    <row r="5" spans="2:3" ht="12.75" customHeight="1">
      <c r="B5" s="8" t="s">
        <v>5</v>
      </c>
      <c r="C5" s="135" t="s">
        <v>83</v>
      </c>
    </row>
    <row r="6" spans="2:3" ht="12.75" customHeight="1">
      <c r="B6" s="8" t="s">
        <v>6</v>
      </c>
      <c r="C6" s="8" t="s">
        <v>84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4.45">
      <c r="D32" s="6"/>
    </row>
    <row r="33" ht="14.45">
      <c r="D33" s="7"/>
    </row>
  </sheetData>
  <sheetProtection password="CC96" sheet="1" objects="1" scenarios="1" selectLockedCells="1" selectUnlockedCells="1"/>
  <dataValidations count="1">
    <dataValidation type="list" allowBlank="1" showInputMessage="1" showErrorMessage="1" sqref="C2:C5">
      <formula1>$C$2:$C$6</formula1>
    </dataValidation>
  </dataValidations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5"/>
  <sheetViews>
    <sheetView tabSelected="1" zoomScale="80" zoomScaleNormal="80" workbookViewId="0" topLeftCell="A1">
      <selection activeCell="I5" sqref="I5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6.8515625" style="13" customWidth="1"/>
    <col min="9" max="9" width="45.8515625" style="13" customWidth="1"/>
    <col min="10" max="10" width="33.28125" style="13" customWidth="1"/>
    <col min="11" max="11" width="26.28125" style="13" customWidth="1"/>
    <col min="12" max="15" width="32.140625" style="13" customWidth="1"/>
    <col min="16" max="16384" width="9.140625" style="13" customWidth="1"/>
  </cols>
  <sheetData>
    <row r="2" spans="1:11" s="110" customFormat="1" ht="32.25" customHeight="1">
      <c r="A2" s="109"/>
      <c r="B2" s="287" t="s">
        <v>58</v>
      </c>
      <c r="C2" s="287"/>
      <c r="D2" s="287"/>
      <c r="E2" s="287"/>
      <c r="F2" s="287"/>
      <c r="G2" s="287"/>
      <c r="H2" s="287"/>
      <c r="I2" s="287"/>
      <c r="J2" s="287"/>
      <c r="K2" s="109"/>
    </row>
    <row r="3" spans="2:11" s="157" customFormat="1" ht="23.25" customHeight="1">
      <c r="B3" s="288" t="s">
        <v>137</v>
      </c>
      <c r="C3" s="288"/>
      <c r="D3" s="288"/>
      <c r="E3" s="288"/>
      <c r="F3" s="288"/>
      <c r="G3" s="288"/>
      <c r="H3" s="288"/>
      <c r="I3" s="288"/>
      <c r="J3" s="288"/>
      <c r="K3" s="288"/>
    </row>
    <row r="4" spans="2:11" s="157" customFormat="1" ht="118.5" customHeight="1">
      <c r="B4" s="289" t="s">
        <v>59</v>
      </c>
      <c r="C4" s="289"/>
      <c r="D4" s="289"/>
      <c r="E4" s="289"/>
      <c r="F4" s="289"/>
      <c r="G4" s="289"/>
      <c r="H4" s="289"/>
      <c r="I4" s="289"/>
      <c r="J4" s="289"/>
      <c r="K4" s="158"/>
    </row>
    <row r="5" spans="2:11" s="159" customFormat="1" ht="27.75" customHeight="1">
      <c r="B5" s="298"/>
      <c r="C5" s="298"/>
      <c r="D5" s="298"/>
      <c r="E5" s="160"/>
      <c r="F5" s="299"/>
      <c r="G5" s="299"/>
      <c r="H5" s="299"/>
      <c r="I5" s="161"/>
      <c r="J5" s="161"/>
      <c r="K5" s="161"/>
    </row>
    <row r="6" spans="1:10" s="110" customFormat="1" ht="19.5" customHeight="1">
      <c r="A6" s="109"/>
      <c r="B6" s="111" t="s">
        <v>138</v>
      </c>
      <c r="C6" s="109"/>
      <c r="D6" s="112"/>
      <c r="E6" s="112"/>
      <c r="F6" s="112"/>
      <c r="G6" s="112"/>
      <c r="H6" s="112"/>
      <c r="I6" s="112"/>
      <c r="J6" s="112"/>
    </row>
    <row r="7" spans="2:10" s="110" customFormat="1" ht="16.5" customHeight="1">
      <c r="B7" s="111" t="s">
        <v>116</v>
      </c>
      <c r="D7" s="114"/>
      <c r="E7" s="113"/>
      <c r="F7" s="113"/>
      <c r="G7" s="113"/>
      <c r="H7" s="113"/>
      <c r="I7" s="113"/>
      <c r="J7" s="113"/>
    </row>
    <row r="8" spans="4:8" ht="9" customHeight="1" thickBot="1">
      <c r="D8" s="162"/>
      <c r="E8" s="163"/>
      <c r="F8" s="14"/>
      <c r="H8" s="164"/>
    </row>
    <row r="9" spans="2:15" ht="19.5" thickBot="1">
      <c r="B9" s="295" t="s">
        <v>51</v>
      </c>
      <c r="C9" s="296"/>
      <c r="D9" s="296"/>
      <c r="E9" s="296"/>
      <c r="F9" s="296"/>
      <c r="G9" s="296"/>
      <c r="H9" s="296"/>
      <c r="I9" s="296"/>
      <c r="J9" s="297"/>
      <c r="K9" s="167"/>
      <c r="L9" s="295" t="s">
        <v>53</v>
      </c>
      <c r="M9" s="296"/>
      <c r="N9" s="296"/>
      <c r="O9" s="297"/>
    </row>
    <row r="10" spans="2:15" s="17" customFormat="1" ht="18" customHeight="1" thickBot="1">
      <c r="B10" s="187">
        <v>1</v>
      </c>
      <c r="C10" s="188">
        <v>2</v>
      </c>
      <c r="D10" s="188">
        <v>3</v>
      </c>
      <c r="E10" s="188">
        <v>4</v>
      </c>
      <c r="F10" s="188">
        <v>5</v>
      </c>
      <c r="G10" s="188">
        <v>6</v>
      </c>
      <c r="H10" s="188">
        <v>7</v>
      </c>
      <c r="I10" s="188">
        <v>8</v>
      </c>
      <c r="J10" s="188">
        <v>9</v>
      </c>
      <c r="K10" s="187">
        <v>10</v>
      </c>
      <c r="L10" s="189">
        <v>11</v>
      </c>
      <c r="M10" s="188">
        <v>12</v>
      </c>
      <c r="N10" s="188">
        <v>13</v>
      </c>
      <c r="O10" s="190">
        <v>14</v>
      </c>
    </row>
    <row r="11" spans="2:15" ht="60.75" customHeight="1">
      <c r="B11" s="314" t="s">
        <v>60</v>
      </c>
      <c r="C11" s="290" t="s">
        <v>2</v>
      </c>
      <c r="D11" s="290" t="s">
        <v>56</v>
      </c>
      <c r="E11" s="290" t="s">
        <v>74</v>
      </c>
      <c r="F11" s="290" t="s">
        <v>79</v>
      </c>
      <c r="G11" s="293" t="s">
        <v>75</v>
      </c>
      <c r="H11" s="290" t="s">
        <v>93</v>
      </c>
      <c r="I11" s="306" t="s">
        <v>76</v>
      </c>
      <c r="J11" s="307"/>
      <c r="K11" s="293" t="s">
        <v>92</v>
      </c>
      <c r="L11" s="308" t="s">
        <v>54</v>
      </c>
      <c r="M11" s="293"/>
      <c r="N11" s="293"/>
      <c r="O11" s="309"/>
    </row>
    <row r="12" spans="2:15" s="18" customFormat="1" ht="62.25" customHeight="1">
      <c r="B12" s="315"/>
      <c r="C12" s="291"/>
      <c r="D12" s="291"/>
      <c r="E12" s="291"/>
      <c r="F12" s="291"/>
      <c r="G12" s="294"/>
      <c r="H12" s="291"/>
      <c r="I12" s="300" t="s">
        <v>77</v>
      </c>
      <c r="J12" s="310" t="s">
        <v>78</v>
      </c>
      <c r="K12" s="294"/>
      <c r="L12" s="312" t="s">
        <v>42</v>
      </c>
      <c r="M12" s="300" t="s">
        <v>44</v>
      </c>
      <c r="N12" s="300" t="s">
        <v>43</v>
      </c>
      <c r="O12" s="301" t="s">
        <v>45</v>
      </c>
    </row>
    <row r="13" spans="2:15" s="18" customFormat="1" ht="45" customHeight="1">
      <c r="B13" s="316"/>
      <c r="C13" s="292"/>
      <c r="D13" s="292"/>
      <c r="E13" s="292"/>
      <c r="F13" s="292"/>
      <c r="G13" s="294"/>
      <c r="H13" s="292"/>
      <c r="I13" s="292"/>
      <c r="J13" s="311"/>
      <c r="K13" s="294"/>
      <c r="L13" s="313"/>
      <c r="M13" s="291"/>
      <c r="N13" s="291"/>
      <c r="O13" s="302"/>
    </row>
    <row r="14" spans="2:15" s="17" customFormat="1" ht="15.75" customHeight="1" thickBot="1">
      <c r="B14" s="115"/>
      <c r="C14" s="116"/>
      <c r="D14" s="116"/>
      <c r="E14" s="116"/>
      <c r="F14" s="116"/>
      <c r="G14" s="116"/>
      <c r="H14" s="116" t="s">
        <v>23</v>
      </c>
      <c r="I14" s="116" t="s">
        <v>21</v>
      </c>
      <c r="J14" s="116" t="s">
        <v>21</v>
      </c>
      <c r="K14" s="115"/>
      <c r="L14" s="117"/>
      <c r="M14" s="118"/>
      <c r="N14" s="118"/>
      <c r="O14" s="119"/>
    </row>
    <row r="15" spans="2:15" s="17" customFormat="1" ht="15" customHeight="1">
      <c r="B15" s="303" t="s">
        <v>64</v>
      </c>
      <c r="C15" s="304"/>
      <c r="D15" s="304"/>
      <c r="E15" s="305"/>
      <c r="F15" s="191"/>
      <c r="G15" s="192"/>
      <c r="H15" s="192"/>
      <c r="I15" s="192"/>
      <c r="J15" s="192"/>
      <c r="K15" s="193"/>
      <c r="L15" s="184"/>
      <c r="M15" s="185"/>
      <c r="N15" s="185"/>
      <c r="O15" s="186"/>
    </row>
    <row r="16" spans="2:15" ht="46.5" customHeight="1" hidden="1">
      <c r="B16" s="168">
        <v>1</v>
      </c>
      <c r="C16" s="194">
        <f>'общие характеристики'!C16</f>
        <v>0</v>
      </c>
      <c r="D16" s="194">
        <f>'общие характеристики'!D16</f>
        <v>0</v>
      </c>
      <c r="E16" s="194" t="str">
        <f>'общие характеристики'!E18</f>
        <v>МК-50003 Пышма-Тимохинское</v>
      </c>
      <c r="F16" s="194">
        <f>'общие характеристики'!F16</f>
        <v>0</v>
      </c>
      <c r="G16" s="194">
        <f>'общие характеристики'!G16</f>
        <v>0</v>
      </c>
      <c r="H16" s="194">
        <f>'общие характеристики'!H16</f>
        <v>0</v>
      </c>
      <c r="I16" s="194">
        <f>'общие характеристики'!I16</f>
        <v>0</v>
      </c>
      <c r="J16" s="194">
        <f>'общие характеристики'!J16</f>
        <v>0</v>
      </c>
      <c r="K16" s="194">
        <f>'общие характеристики'!K16</f>
        <v>0</v>
      </c>
      <c r="L16" s="194">
        <f>'общие характеристики'!W16</f>
        <v>0</v>
      </c>
      <c r="M16" s="194">
        <f>'общие характеристики'!X16</f>
        <v>0</v>
      </c>
      <c r="N16" s="194">
        <f>'общие характеристики'!Y16</f>
        <v>0</v>
      </c>
      <c r="O16" s="194">
        <f>'общие характеристики'!Z16</f>
        <v>0</v>
      </c>
    </row>
    <row r="17" spans="2:15" ht="38.25">
      <c r="B17" s="168">
        <v>2</v>
      </c>
      <c r="C17" s="194" t="str">
        <f>'общие характеристики'!C17</f>
        <v>ЕФ</v>
      </c>
      <c r="D17" s="194" t="str">
        <f>'общие характеристики'!D17</f>
        <v>2259459</v>
      </c>
      <c r="E17" s="194" t="str">
        <f>'общие характеристики'!E17</f>
        <v>МК-50009 Пышма-Трифоново-Печеркино</v>
      </c>
      <c r="F17" s="194" t="str">
        <f>'общие характеристики'!F17</f>
        <v>грунт</v>
      </c>
      <c r="G17" s="194" t="str">
        <f>'общие характеристики'!G17</f>
        <v>КСПП 1х4х1,2</v>
      </c>
      <c r="H17" s="194">
        <f>'общие характеристики'!H17</f>
        <v>14.3</v>
      </c>
      <c r="I17" s="194" t="str">
        <f>'общие характеристики'!I17</f>
        <v>Свердловская область Пышминский район р.п.Пышма у. Торговая дом 1</v>
      </c>
      <c r="J17" s="194" t="str">
        <f>'общие характеристики'!J17</f>
        <v>Свердловская область Пышминский район с.Печеркино ул.Буденного дом 17</v>
      </c>
      <c r="K17" s="194" t="str">
        <f>'общие характеристики'!K17</f>
        <v>требуется демонтаж</v>
      </c>
      <c r="L17" s="194" t="str">
        <f>'общие характеристики'!W17</f>
        <v xml:space="preserve">Усова Ольга Борисовна </v>
      </c>
      <c r="M17" s="194" t="str">
        <f>'общие характеристики'!X17</f>
        <v>Универсальный технический участок №2, Начальник участка</v>
      </c>
      <c r="N17" s="194" t="str">
        <f>'общие характеристики'!Y17</f>
        <v>Моб.:  + 7 (902) 40-90-587</v>
      </c>
      <c r="O17" s="194" t="str">
        <f>'общие характеристики'!Z17</f>
        <v>usova-ob@ural.rt.ru</v>
      </c>
    </row>
    <row r="18" spans="2:15" ht="38.25">
      <c r="B18" s="168">
        <v>3</v>
      </c>
      <c r="C18" s="194" t="str">
        <f>'общие характеристики'!C18</f>
        <v>ЕФ</v>
      </c>
      <c r="D18" s="194" t="str">
        <f>'общие характеристики'!D18</f>
        <v>2259459</v>
      </c>
      <c r="E18" s="194" t="str">
        <f>'общие характеристики'!E18</f>
        <v>МК-50003 Пышма-Тимохинское</v>
      </c>
      <c r="F18" s="194" t="str">
        <f>'общие характеристики'!F18</f>
        <v>грунт</v>
      </c>
      <c r="G18" s="194" t="str">
        <f>'общие характеристики'!G18</f>
        <v>КСПП 1х4х0,9</v>
      </c>
      <c r="H18" s="194">
        <f>'общие характеристики'!H18</f>
        <v>4.9</v>
      </c>
      <c r="I18" s="194" t="str">
        <f>'общие характеристики'!I18</f>
        <v>Свердловская область Пышминский район р.п.Пышма у. Торговая дом 1</v>
      </c>
      <c r="J18" s="194" t="str">
        <f>'общие характеристики'!J18</f>
        <v>Свердловская область Пышминский район с.Тимохинское ул.Октябрьская дом 53а</v>
      </c>
      <c r="K18" s="194" t="str">
        <f>'общие характеристики'!K18</f>
        <v>требуется демонтаж</v>
      </c>
      <c r="L18" s="194" t="str">
        <f>'общие характеристики'!W18</f>
        <v xml:space="preserve">Усова Ольга Борисовна </v>
      </c>
      <c r="M18" s="194" t="str">
        <f>'общие характеристики'!X18</f>
        <v>Универсальный технический участок №2, Начальник участка</v>
      </c>
      <c r="N18" s="194" t="str">
        <f>'общие характеристики'!Y18</f>
        <v>Моб.:  + 7 (902) 40-90-587</v>
      </c>
      <c r="O18" s="194" t="str">
        <f>'общие характеристики'!Z18</f>
        <v>usova-ob@ural.rt.ru</v>
      </c>
    </row>
    <row r="19" spans="2:15" ht="38.25">
      <c r="B19" s="168">
        <v>4</v>
      </c>
      <c r="C19" s="194" t="str">
        <f>'общие характеристики'!C19</f>
        <v>ЕФ</v>
      </c>
      <c r="D19" s="194" t="str">
        <f>'общие характеристики'!D19</f>
        <v>2224525</v>
      </c>
      <c r="E19" s="194" t="str">
        <f>'общие характеристики'!E19</f>
        <v>МК-50001 Пышма-Первомайский</v>
      </c>
      <c r="F19" s="194" t="str">
        <f>'общие характеристики'!F19</f>
        <v>грунт</v>
      </c>
      <c r="G19" s="194" t="str">
        <f>'общие характеристики'!G19</f>
        <v>КСПП 1х4х0,9</v>
      </c>
      <c r="H19" s="194">
        <f>'общие характеристики'!H19</f>
        <v>35.44</v>
      </c>
      <c r="I19" s="194" t="str">
        <f>'общие характеристики'!I19</f>
        <v>Свердловская область Пышминский район р.п.Пышма у. Торговая дом 1</v>
      </c>
      <c r="J19" s="194" t="str">
        <f>'общие характеристики'!J19</f>
        <v>Свердловская область Пышминский район п.Первомайский ул.Ленина дом 1д</v>
      </c>
      <c r="K19" s="194" t="str">
        <f>'общие характеристики'!K19</f>
        <v>требуется демонтаж</v>
      </c>
      <c r="L19" s="194" t="str">
        <f>'общие характеристики'!W19</f>
        <v xml:space="preserve">Усова Ольга Борисовна </v>
      </c>
      <c r="M19" s="194" t="str">
        <f>'общие характеристики'!X19</f>
        <v>Универсальный технический участок №2, Начальник участка</v>
      </c>
      <c r="N19" s="194" t="str">
        <f>'общие характеристики'!Y19</f>
        <v>Моб.:  + 7 (902) 40-90-587</v>
      </c>
      <c r="O19" s="194" t="str">
        <f>'общие характеристики'!Z19</f>
        <v>usova-ob@ural.rt.ru</v>
      </c>
    </row>
    <row r="20" spans="2:15" ht="25.5">
      <c r="B20" s="168">
        <v>5</v>
      </c>
      <c r="C20" s="194" t="str">
        <f>'общие характеристики'!C20</f>
        <v>ЕФ</v>
      </c>
      <c r="D20" s="194" t="str">
        <f>'общие характеристики'!D20</f>
        <v>2244225</v>
      </c>
      <c r="E20" s="194" t="str">
        <f>'общие характеристики'!E20</f>
        <v>МК-50004 Пышма-Черемыш</v>
      </c>
      <c r="F20" s="194" t="str">
        <f>'общие характеристики'!F20</f>
        <v>грунт</v>
      </c>
      <c r="G20" s="194" t="str">
        <f>'общие характеристики'!G20</f>
        <v>КСПП 1х4х0,9</v>
      </c>
      <c r="H20" s="194">
        <f>'общие характеристики'!H20</f>
        <v>18.75</v>
      </c>
      <c r="I20" s="194" t="str">
        <f>'общие характеристики'!I20</f>
        <v>Свердловская область Пышминский район р.п.Пышма у. Торговая дом 1</v>
      </c>
      <c r="J20" s="194" t="str">
        <f>'общие характеристики'!J20</f>
        <v>Свердловская область Пышминский район с.Черемыш ул.Ленина дом 68</v>
      </c>
      <c r="K20" s="194" t="str">
        <f>'общие характеристики'!K20</f>
        <v>требуется демонтаж</v>
      </c>
      <c r="L20" s="194" t="str">
        <f>'общие характеристики'!W20</f>
        <v xml:space="preserve">Усова Ольга Борисовна </v>
      </c>
      <c r="M20" s="194" t="str">
        <f>'общие характеристики'!X20</f>
        <v>Универсальный технический участок №2, Начальник участка</v>
      </c>
      <c r="N20" s="194" t="str">
        <f>'общие характеристики'!Y20</f>
        <v>Моб.:  + 7 (902) 40-90-587</v>
      </c>
      <c r="O20" s="194" t="str">
        <f>'общие характеристики'!Z20</f>
        <v>usova-ob@ural.rt.ru</v>
      </c>
    </row>
    <row r="21" spans="2:15" ht="14.45">
      <c r="B21" s="168">
        <v>6</v>
      </c>
      <c r="C21" s="194">
        <f>'общие характеристики'!C21</f>
        <v>0</v>
      </c>
      <c r="D21" s="194">
        <f>'общие характеристики'!D21</f>
        <v>0</v>
      </c>
      <c r="E21" s="194">
        <f>'общие характеристики'!E21</f>
        <v>0</v>
      </c>
      <c r="F21" s="194">
        <f>'общие характеристики'!F21</f>
        <v>0</v>
      </c>
      <c r="G21" s="194">
        <f>'общие характеристики'!G21</f>
        <v>0</v>
      </c>
      <c r="H21" s="194">
        <f>'общие характеристики'!H21</f>
        <v>0</v>
      </c>
      <c r="I21" s="194">
        <f>'общие характеристики'!I21</f>
        <v>0</v>
      </c>
      <c r="J21" s="194">
        <f>'общие характеристики'!J21</f>
        <v>0</v>
      </c>
      <c r="K21" s="194">
        <f>'общие характеристики'!K21</f>
        <v>0</v>
      </c>
      <c r="L21" s="194">
        <f>'общие характеристики'!W21</f>
        <v>0</v>
      </c>
      <c r="M21" s="194">
        <f>'общие характеристики'!X21</f>
        <v>0</v>
      </c>
      <c r="N21" s="194">
        <f>'общие характеристики'!Y21</f>
        <v>0</v>
      </c>
      <c r="O21" s="194">
        <f>'общие характеристики'!Z21</f>
        <v>0</v>
      </c>
    </row>
    <row r="22" spans="2:15" ht="14.45">
      <c r="B22" s="168">
        <v>7</v>
      </c>
      <c r="C22" s="194">
        <f>'общие характеристики'!C22</f>
        <v>0</v>
      </c>
      <c r="D22" s="194">
        <f>'общие характеристики'!D22</f>
        <v>0</v>
      </c>
      <c r="E22" s="194">
        <f>'общие характеристики'!E22</f>
        <v>0</v>
      </c>
      <c r="F22" s="194">
        <f>'общие характеристики'!F22</f>
        <v>0</v>
      </c>
      <c r="G22" s="194">
        <f>'общие характеристики'!G22</f>
        <v>0</v>
      </c>
      <c r="H22" s="194">
        <f>'общие характеристики'!H22</f>
        <v>0</v>
      </c>
      <c r="I22" s="194">
        <f>'общие характеристики'!I22</f>
        <v>0</v>
      </c>
      <c r="J22" s="194">
        <f>'общие характеристики'!J22</f>
        <v>0</v>
      </c>
      <c r="K22" s="194">
        <f>'общие характеристики'!K22</f>
        <v>0</v>
      </c>
      <c r="L22" s="194">
        <f>'общие характеристики'!W22</f>
        <v>0</v>
      </c>
      <c r="M22" s="194">
        <f>'общие характеристики'!X22</f>
        <v>0</v>
      </c>
      <c r="N22" s="194">
        <f>'общие характеристики'!Y22</f>
        <v>0</v>
      </c>
      <c r="O22" s="194">
        <f>'общие характеристики'!Z22</f>
        <v>0</v>
      </c>
    </row>
    <row r="23" spans="2:15" ht="14.45">
      <c r="B23" s="168">
        <v>8</v>
      </c>
      <c r="C23" s="194">
        <f>'общие характеристики'!C23</f>
        <v>0</v>
      </c>
      <c r="D23" s="194">
        <f>'общие характеристики'!D23</f>
        <v>0</v>
      </c>
      <c r="E23" s="194">
        <f>'общие характеристики'!E23</f>
        <v>0</v>
      </c>
      <c r="F23" s="194">
        <f>'общие характеристики'!F23</f>
        <v>0</v>
      </c>
      <c r="G23" s="194">
        <f>'общие характеристики'!G23</f>
        <v>0</v>
      </c>
      <c r="H23" s="194">
        <f>'общие характеристики'!H23</f>
        <v>0</v>
      </c>
      <c r="I23" s="194">
        <f>'общие характеристики'!I23</f>
        <v>0</v>
      </c>
      <c r="J23" s="194">
        <f>'общие характеристики'!J23</f>
        <v>0</v>
      </c>
      <c r="K23" s="194">
        <f>'общие характеристики'!K23</f>
        <v>0</v>
      </c>
      <c r="L23" s="194">
        <f>'общие характеристики'!W23</f>
        <v>0</v>
      </c>
      <c r="M23" s="194">
        <f>'общие характеристики'!X23</f>
        <v>0</v>
      </c>
      <c r="N23" s="194">
        <f>'общие характеристики'!Y23</f>
        <v>0</v>
      </c>
      <c r="O23" s="194">
        <f>'общие характеристики'!Z23</f>
        <v>0</v>
      </c>
    </row>
    <row r="24" spans="2:15" ht="14.45">
      <c r="B24" s="168">
        <v>9</v>
      </c>
      <c r="C24" s="194">
        <f>'общие характеристики'!C24</f>
        <v>0</v>
      </c>
      <c r="D24" s="194">
        <f>'общие характеристики'!D24</f>
        <v>0</v>
      </c>
      <c r="E24" s="194">
        <f>'общие характеристики'!E24</f>
        <v>0</v>
      </c>
      <c r="F24" s="194">
        <f>'общие характеристики'!F24</f>
        <v>0</v>
      </c>
      <c r="G24" s="194">
        <f>'общие характеристики'!G24</f>
        <v>0</v>
      </c>
      <c r="H24" s="194">
        <f>'общие характеристики'!H24</f>
        <v>0</v>
      </c>
      <c r="I24" s="194">
        <f>'общие характеристики'!I24</f>
        <v>0</v>
      </c>
      <c r="J24" s="194">
        <f>'общие характеристики'!J24</f>
        <v>0</v>
      </c>
      <c r="K24" s="194">
        <f>'общие характеристики'!K24</f>
        <v>0</v>
      </c>
      <c r="L24" s="194">
        <f>'общие характеристики'!W24</f>
        <v>0</v>
      </c>
      <c r="M24" s="194">
        <f>'общие характеристики'!X24</f>
        <v>0</v>
      </c>
      <c r="N24" s="194">
        <f>'общие характеристики'!Y24</f>
        <v>0</v>
      </c>
      <c r="O24" s="194">
        <f>'общие характеристики'!Z24</f>
        <v>0</v>
      </c>
    </row>
    <row r="25" spans="2:15" ht="14.45">
      <c r="B25" s="168">
        <v>10</v>
      </c>
      <c r="C25" s="194">
        <f>'общие характеристики'!C25</f>
        <v>0</v>
      </c>
      <c r="D25" s="194">
        <f>'общие характеристики'!D25</f>
        <v>0</v>
      </c>
      <c r="E25" s="194">
        <f>'общие характеристики'!E25</f>
        <v>0</v>
      </c>
      <c r="F25" s="194">
        <f>'общие характеристики'!F25</f>
        <v>0</v>
      </c>
      <c r="G25" s="194">
        <f>'общие характеристики'!G25</f>
        <v>0</v>
      </c>
      <c r="H25" s="194">
        <f>'общие характеристики'!H25</f>
        <v>0</v>
      </c>
      <c r="I25" s="194">
        <f>'общие характеристики'!I25</f>
        <v>0</v>
      </c>
      <c r="J25" s="194">
        <f>'общие характеристики'!J25</f>
        <v>0</v>
      </c>
      <c r="K25" s="194">
        <f>'общие характеристики'!K25</f>
        <v>0</v>
      </c>
      <c r="L25" s="194">
        <f>'общие характеристики'!W25</f>
        <v>0</v>
      </c>
      <c r="M25" s="194">
        <f>'общие характеристики'!X25</f>
        <v>0</v>
      </c>
      <c r="N25" s="194">
        <f>'общие характеристики'!Y25</f>
        <v>0</v>
      </c>
      <c r="O25" s="194">
        <f>'общие характеристики'!Z25</f>
        <v>0</v>
      </c>
    </row>
    <row r="26" spans="2:15" ht="14.45">
      <c r="B26" s="168">
        <v>11</v>
      </c>
      <c r="C26" s="194">
        <f>'общие характеристики'!C26</f>
        <v>0</v>
      </c>
      <c r="D26" s="194">
        <f>'общие характеристики'!D26</f>
        <v>0</v>
      </c>
      <c r="E26" s="194">
        <f>'общие характеристики'!E26</f>
        <v>0</v>
      </c>
      <c r="F26" s="194">
        <f>'общие характеристики'!F26</f>
        <v>0</v>
      </c>
      <c r="G26" s="194">
        <f>'общие характеристики'!G26</f>
        <v>0</v>
      </c>
      <c r="H26" s="194">
        <f>'общие характеристики'!H26</f>
        <v>0</v>
      </c>
      <c r="I26" s="194">
        <f>'общие характеристики'!I26</f>
        <v>0</v>
      </c>
      <c r="J26" s="194">
        <f>'общие характеристики'!J26</f>
        <v>0</v>
      </c>
      <c r="K26" s="194">
        <f>'общие характеристики'!K26</f>
        <v>0</v>
      </c>
      <c r="L26" s="194">
        <f>'общие характеристики'!W26</f>
        <v>0</v>
      </c>
      <c r="M26" s="194">
        <f>'общие характеристики'!X26</f>
        <v>0</v>
      </c>
      <c r="N26" s="194">
        <f>'общие характеристики'!Y26</f>
        <v>0</v>
      </c>
      <c r="O26" s="194">
        <f>'общие характеристики'!Z26</f>
        <v>0</v>
      </c>
    </row>
    <row r="27" spans="2:15" ht="14.45">
      <c r="B27" s="168">
        <v>12</v>
      </c>
      <c r="C27" s="194">
        <f>'общие характеристики'!C27</f>
        <v>0</v>
      </c>
      <c r="D27" s="194">
        <f>'общие характеристики'!D27</f>
        <v>0</v>
      </c>
      <c r="E27" s="194">
        <f>'общие характеристики'!E27</f>
        <v>0</v>
      </c>
      <c r="F27" s="194">
        <f>'общие характеристики'!F27</f>
        <v>0</v>
      </c>
      <c r="G27" s="194">
        <f>'общие характеристики'!G27</f>
        <v>0</v>
      </c>
      <c r="H27" s="194">
        <f>'общие характеристики'!H27</f>
        <v>0</v>
      </c>
      <c r="I27" s="194">
        <f>'общие характеристики'!I27</f>
        <v>0</v>
      </c>
      <c r="J27" s="194">
        <f>'общие характеристики'!J27</f>
        <v>0</v>
      </c>
      <c r="K27" s="194">
        <f>'общие характеристики'!K27</f>
        <v>0</v>
      </c>
      <c r="L27" s="194">
        <f>'общие характеристики'!W27</f>
        <v>0</v>
      </c>
      <c r="M27" s="194">
        <f>'общие характеристики'!X27</f>
        <v>0</v>
      </c>
      <c r="N27" s="194">
        <f>'общие характеристики'!Y27</f>
        <v>0</v>
      </c>
      <c r="O27" s="194">
        <f>'общие характеристики'!Z27</f>
        <v>0</v>
      </c>
    </row>
    <row r="28" spans="2:15" ht="14.45">
      <c r="B28" s="168">
        <v>13</v>
      </c>
      <c r="C28" s="194">
        <f>'общие характеристики'!C28</f>
        <v>0</v>
      </c>
      <c r="D28" s="194">
        <f>'общие характеристики'!D28</f>
        <v>0</v>
      </c>
      <c r="E28" s="194">
        <f>'общие характеристики'!E28</f>
        <v>0</v>
      </c>
      <c r="F28" s="194">
        <f>'общие характеристики'!F28</f>
        <v>0</v>
      </c>
      <c r="G28" s="194">
        <f>'общие характеристики'!G28</f>
        <v>0</v>
      </c>
      <c r="H28" s="194">
        <f>'общие характеристики'!H28</f>
        <v>0</v>
      </c>
      <c r="I28" s="194">
        <f>'общие характеристики'!I28</f>
        <v>0</v>
      </c>
      <c r="J28" s="194">
        <f>'общие характеристики'!J28</f>
        <v>0</v>
      </c>
      <c r="K28" s="194">
        <f>'общие характеристики'!K28</f>
        <v>0</v>
      </c>
      <c r="L28" s="194">
        <f>'общие характеристики'!W28</f>
        <v>0</v>
      </c>
      <c r="M28" s="194">
        <f>'общие характеристики'!X28</f>
        <v>0</v>
      </c>
      <c r="N28" s="194">
        <f>'общие характеристики'!Y28</f>
        <v>0</v>
      </c>
      <c r="O28" s="194">
        <f>'общие характеристики'!Z28</f>
        <v>0</v>
      </c>
    </row>
    <row r="29" spans="2:15" ht="14.45">
      <c r="B29" s="168">
        <v>14</v>
      </c>
      <c r="C29" s="194">
        <f>'общие характеристики'!C29</f>
        <v>0</v>
      </c>
      <c r="D29" s="194">
        <f>'общие характеристики'!D29</f>
        <v>0</v>
      </c>
      <c r="E29" s="194">
        <f>'общие характеристики'!E29</f>
        <v>0</v>
      </c>
      <c r="F29" s="194">
        <f>'общие характеристики'!F29</f>
        <v>0</v>
      </c>
      <c r="G29" s="194">
        <f>'общие характеристики'!G29</f>
        <v>0</v>
      </c>
      <c r="H29" s="194">
        <f>'общие характеристики'!H29</f>
        <v>0</v>
      </c>
      <c r="I29" s="194">
        <f>'общие характеристики'!I29</f>
        <v>0</v>
      </c>
      <c r="J29" s="194">
        <f>'общие характеристики'!J29</f>
        <v>0</v>
      </c>
      <c r="K29" s="194">
        <f>'общие характеристики'!K29</f>
        <v>0</v>
      </c>
      <c r="L29" s="194">
        <f>'общие характеристики'!W29</f>
        <v>0</v>
      </c>
      <c r="M29" s="194">
        <f>'общие характеристики'!X29</f>
        <v>0</v>
      </c>
      <c r="N29" s="194">
        <f>'общие характеристики'!Y29</f>
        <v>0</v>
      </c>
      <c r="O29" s="194">
        <f>'общие характеристики'!Z29</f>
        <v>0</v>
      </c>
    </row>
    <row r="30" spans="2:15" ht="14.45">
      <c r="B30" s="168">
        <v>15</v>
      </c>
      <c r="C30" s="194">
        <f>'общие характеристики'!C30</f>
        <v>0</v>
      </c>
      <c r="D30" s="194">
        <f>'общие характеристики'!D30</f>
        <v>0</v>
      </c>
      <c r="E30" s="194">
        <f>'общие характеристики'!E30</f>
        <v>0</v>
      </c>
      <c r="F30" s="194">
        <f>'общие характеристики'!F30</f>
        <v>0</v>
      </c>
      <c r="G30" s="194">
        <f>'общие характеристики'!G30</f>
        <v>0</v>
      </c>
      <c r="H30" s="194">
        <f>'общие характеристики'!H30</f>
        <v>0</v>
      </c>
      <c r="I30" s="194">
        <f>'общие характеристики'!I30</f>
        <v>0</v>
      </c>
      <c r="J30" s="194">
        <f>'общие характеристики'!J30</f>
        <v>0</v>
      </c>
      <c r="K30" s="194">
        <f>'общие характеристики'!K30</f>
        <v>0</v>
      </c>
      <c r="L30" s="194">
        <f>'общие характеристики'!W30</f>
        <v>0</v>
      </c>
      <c r="M30" s="194">
        <f>'общие характеристики'!X30</f>
        <v>0</v>
      </c>
      <c r="N30" s="194">
        <f>'общие характеристики'!Y30</f>
        <v>0</v>
      </c>
      <c r="O30" s="194">
        <f>'общие характеристики'!Z30</f>
        <v>0</v>
      </c>
    </row>
    <row r="31" spans="2:15" ht="14.45">
      <c r="B31" s="168">
        <v>16</v>
      </c>
      <c r="C31" s="194">
        <f>'общие характеристики'!C31</f>
        <v>0</v>
      </c>
      <c r="D31" s="194">
        <f>'общие характеристики'!D31</f>
        <v>0</v>
      </c>
      <c r="E31" s="194">
        <f>'общие характеристики'!E31</f>
        <v>0</v>
      </c>
      <c r="F31" s="194">
        <f>'общие характеристики'!F31</f>
        <v>0</v>
      </c>
      <c r="G31" s="194">
        <f>'общие характеристики'!G31</f>
        <v>0</v>
      </c>
      <c r="H31" s="194">
        <f>'общие характеристики'!H31</f>
        <v>0</v>
      </c>
      <c r="I31" s="194">
        <f>'общие характеристики'!I31</f>
        <v>0</v>
      </c>
      <c r="J31" s="194">
        <f>'общие характеристики'!J31</f>
        <v>0</v>
      </c>
      <c r="K31" s="194">
        <f>'общие характеристики'!K31</f>
        <v>0</v>
      </c>
      <c r="L31" s="194">
        <f>'общие характеристики'!W31</f>
        <v>0</v>
      </c>
      <c r="M31" s="194">
        <f>'общие характеристики'!X31</f>
        <v>0</v>
      </c>
      <c r="N31" s="194">
        <f>'общие характеристики'!Y31</f>
        <v>0</v>
      </c>
      <c r="O31" s="194">
        <f>'общие характеристики'!Z31</f>
        <v>0</v>
      </c>
    </row>
    <row r="32" spans="2:15" ht="14.45">
      <c r="B32" s="168">
        <v>17</v>
      </c>
      <c r="C32" s="194">
        <f>'общие характеристики'!C32</f>
        <v>0</v>
      </c>
      <c r="D32" s="194">
        <f>'общие характеристики'!D32</f>
        <v>0</v>
      </c>
      <c r="E32" s="194">
        <f>'общие характеристики'!E32</f>
        <v>0</v>
      </c>
      <c r="F32" s="194">
        <f>'общие характеристики'!F32</f>
        <v>0</v>
      </c>
      <c r="G32" s="194">
        <f>'общие характеристики'!G32</f>
        <v>0</v>
      </c>
      <c r="H32" s="194">
        <f>'общие характеристики'!H32</f>
        <v>0</v>
      </c>
      <c r="I32" s="194">
        <f>'общие характеристики'!I32</f>
        <v>0</v>
      </c>
      <c r="J32" s="194">
        <f>'общие характеристики'!J32</f>
        <v>0</v>
      </c>
      <c r="K32" s="194">
        <f>'общие характеристики'!K32</f>
        <v>0</v>
      </c>
      <c r="L32" s="194">
        <f>'общие характеристики'!W32</f>
        <v>0</v>
      </c>
      <c r="M32" s="194">
        <f>'общие характеристики'!X32</f>
        <v>0</v>
      </c>
      <c r="N32" s="194">
        <f>'общие характеристики'!Y32</f>
        <v>0</v>
      </c>
      <c r="O32" s="194">
        <f>'общие характеристики'!Z32</f>
        <v>0</v>
      </c>
    </row>
    <row r="33" spans="2:15" ht="14.45">
      <c r="B33" s="168">
        <v>18</v>
      </c>
      <c r="C33" s="194">
        <f>'общие характеристики'!C33</f>
        <v>0</v>
      </c>
      <c r="D33" s="194">
        <f>'общие характеристики'!D33</f>
        <v>0</v>
      </c>
      <c r="E33" s="194">
        <f>'общие характеристики'!E33</f>
        <v>0</v>
      </c>
      <c r="F33" s="194">
        <f>'общие характеристики'!F33</f>
        <v>0</v>
      </c>
      <c r="G33" s="194">
        <f>'общие характеристики'!G33</f>
        <v>0</v>
      </c>
      <c r="H33" s="194">
        <f>'общие характеристики'!H33</f>
        <v>0</v>
      </c>
      <c r="I33" s="194">
        <f>'общие характеристики'!I33</f>
        <v>0</v>
      </c>
      <c r="J33" s="194">
        <f>'общие характеристики'!J33</f>
        <v>0</v>
      </c>
      <c r="K33" s="194">
        <f>'общие характеристики'!K33</f>
        <v>0</v>
      </c>
      <c r="L33" s="194">
        <f>'общие характеристики'!W33</f>
        <v>0</v>
      </c>
      <c r="M33" s="194">
        <f>'общие характеристики'!X33</f>
        <v>0</v>
      </c>
      <c r="N33" s="194">
        <f>'общие характеристики'!Y33</f>
        <v>0</v>
      </c>
      <c r="O33" s="194">
        <f>'общие характеристики'!Z33</f>
        <v>0</v>
      </c>
    </row>
    <row r="34" spans="2:15" ht="14.45">
      <c r="B34" s="168">
        <v>19</v>
      </c>
      <c r="C34" s="194">
        <f>'общие характеристики'!C34</f>
        <v>0</v>
      </c>
      <c r="D34" s="194">
        <f>'общие характеристики'!D34</f>
        <v>0</v>
      </c>
      <c r="E34" s="194">
        <f>'общие характеристики'!E34</f>
        <v>0</v>
      </c>
      <c r="F34" s="194">
        <f>'общие характеристики'!F34</f>
        <v>0</v>
      </c>
      <c r="G34" s="194">
        <f>'общие характеристики'!G34</f>
        <v>0</v>
      </c>
      <c r="H34" s="194">
        <f>'общие характеристики'!H34</f>
        <v>0</v>
      </c>
      <c r="I34" s="194">
        <f>'общие характеристики'!I34</f>
        <v>0</v>
      </c>
      <c r="J34" s="194">
        <f>'общие характеристики'!J34</f>
        <v>0</v>
      </c>
      <c r="K34" s="194">
        <f>'общие характеристики'!K34</f>
        <v>0</v>
      </c>
      <c r="L34" s="194">
        <f>'общие характеристики'!W34</f>
        <v>0</v>
      </c>
      <c r="M34" s="194">
        <f>'общие характеристики'!X34</f>
        <v>0</v>
      </c>
      <c r="N34" s="194">
        <f>'общие характеристики'!Y34</f>
        <v>0</v>
      </c>
      <c r="O34" s="194">
        <f>'общие характеристики'!Z34</f>
        <v>0</v>
      </c>
    </row>
    <row r="35" spans="2:15" ht="14.45">
      <c r="B35" s="168">
        <v>20</v>
      </c>
      <c r="C35" s="194">
        <f>'общие характеристики'!C35</f>
        <v>0</v>
      </c>
      <c r="D35" s="194">
        <f>'общие характеристики'!D35</f>
        <v>0</v>
      </c>
      <c r="E35" s="194">
        <f>'общие характеристики'!E35</f>
        <v>0</v>
      </c>
      <c r="F35" s="194">
        <f>'общие характеристики'!F35</f>
        <v>0</v>
      </c>
      <c r="G35" s="194">
        <f>'общие характеристики'!G35</f>
        <v>0</v>
      </c>
      <c r="H35" s="194">
        <f>'общие характеристики'!H35</f>
        <v>0</v>
      </c>
      <c r="I35" s="194">
        <f>'общие характеристики'!I35</f>
        <v>0</v>
      </c>
      <c r="J35" s="194">
        <f>'общие характеристики'!J35</f>
        <v>0</v>
      </c>
      <c r="K35" s="194">
        <f>'общие характеристики'!K35</f>
        <v>0</v>
      </c>
      <c r="L35" s="194">
        <f>'общие характеристики'!W35</f>
        <v>0</v>
      </c>
      <c r="M35" s="194">
        <f>'общие характеристики'!X35</f>
        <v>0</v>
      </c>
      <c r="N35" s="194">
        <f>'общие характеристики'!Y35</f>
        <v>0</v>
      </c>
      <c r="O35" s="194">
        <f>'общие характеристики'!Z35</f>
        <v>0</v>
      </c>
    </row>
    <row r="36" spans="2:15" ht="15">
      <c r="B36" s="168">
        <v>21</v>
      </c>
      <c r="C36" s="194">
        <f>'общие характеристики'!C36</f>
        <v>0</v>
      </c>
      <c r="D36" s="194">
        <f>'общие характеристики'!D36</f>
        <v>0</v>
      </c>
      <c r="E36" s="194">
        <f>'общие характеристики'!E36</f>
        <v>0</v>
      </c>
      <c r="F36" s="194">
        <f>'общие характеристики'!F36</f>
        <v>0</v>
      </c>
      <c r="G36" s="194">
        <f>'общие характеристики'!G36</f>
        <v>0</v>
      </c>
      <c r="H36" s="194">
        <f>'общие характеристики'!H36</f>
        <v>0</v>
      </c>
      <c r="I36" s="194">
        <f>'общие характеристики'!I36</f>
        <v>0</v>
      </c>
      <c r="J36" s="194">
        <f>'общие характеристики'!J36</f>
        <v>0</v>
      </c>
      <c r="K36" s="194">
        <f>'общие характеристики'!K36</f>
        <v>0</v>
      </c>
      <c r="L36" s="194">
        <f>'общие характеристики'!W36</f>
        <v>0</v>
      </c>
      <c r="M36" s="194">
        <f>'общие характеристики'!X36</f>
        <v>0</v>
      </c>
      <c r="N36" s="194">
        <f>'общие характеристики'!Y36</f>
        <v>0</v>
      </c>
      <c r="O36" s="194">
        <f>'общие характеристики'!Z36</f>
        <v>0</v>
      </c>
    </row>
    <row r="37" spans="2:15" ht="15">
      <c r="B37" s="168">
        <v>22</v>
      </c>
      <c r="C37" s="194">
        <f>'общие характеристики'!C37</f>
        <v>0</v>
      </c>
      <c r="D37" s="194">
        <f>'общие характеристики'!D37</f>
        <v>0</v>
      </c>
      <c r="E37" s="194">
        <f>'общие характеристики'!E37</f>
        <v>0</v>
      </c>
      <c r="F37" s="194">
        <f>'общие характеристики'!F37</f>
        <v>0</v>
      </c>
      <c r="G37" s="194">
        <f>'общие характеристики'!G37</f>
        <v>0</v>
      </c>
      <c r="H37" s="194">
        <f>'общие характеристики'!H37</f>
        <v>0</v>
      </c>
      <c r="I37" s="194">
        <f>'общие характеристики'!I37</f>
        <v>0</v>
      </c>
      <c r="J37" s="194">
        <f>'общие характеристики'!J37</f>
        <v>0</v>
      </c>
      <c r="K37" s="194">
        <f>'общие характеристики'!K37</f>
        <v>0</v>
      </c>
      <c r="L37" s="194">
        <f>'общие характеристики'!W37</f>
        <v>0</v>
      </c>
      <c r="M37" s="194">
        <f>'общие характеристики'!X37</f>
        <v>0</v>
      </c>
      <c r="N37" s="194">
        <f>'общие характеристики'!Y37</f>
        <v>0</v>
      </c>
      <c r="O37" s="194">
        <f>'общие характеристики'!Z37</f>
        <v>0</v>
      </c>
    </row>
    <row r="38" spans="2:15" ht="15">
      <c r="B38" s="168">
        <v>23</v>
      </c>
      <c r="C38" s="194">
        <f>'общие характеристики'!C38</f>
        <v>0</v>
      </c>
      <c r="D38" s="194">
        <f>'общие характеристики'!D38</f>
        <v>0</v>
      </c>
      <c r="E38" s="194">
        <f>'общие характеристики'!E38</f>
        <v>0</v>
      </c>
      <c r="F38" s="194">
        <f>'общие характеристики'!F38</f>
        <v>0</v>
      </c>
      <c r="G38" s="194">
        <f>'общие характеристики'!G38</f>
        <v>0</v>
      </c>
      <c r="H38" s="194">
        <f>'общие характеристики'!H38</f>
        <v>0</v>
      </c>
      <c r="I38" s="194">
        <f>'общие характеристики'!I38</f>
        <v>0</v>
      </c>
      <c r="J38" s="194">
        <f>'общие характеристики'!J38</f>
        <v>0</v>
      </c>
      <c r="K38" s="194">
        <f>'общие характеристики'!K38</f>
        <v>0</v>
      </c>
      <c r="L38" s="194">
        <f>'общие характеристики'!W38</f>
        <v>0</v>
      </c>
      <c r="M38" s="194">
        <f>'общие характеристики'!X38</f>
        <v>0</v>
      </c>
      <c r="N38" s="194">
        <f>'общие характеристики'!Y38</f>
        <v>0</v>
      </c>
      <c r="O38" s="194">
        <f>'общие характеристики'!Z38</f>
        <v>0</v>
      </c>
    </row>
    <row r="39" spans="2:15" ht="15">
      <c r="B39" s="168">
        <v>24</v>
      </c>
      <c r="C39" s="194">
        <f>'общие характеристики'!C39</f>
        <v>0</v>
      </c>
      <c r="D39" s="194">
        <f>'общие характеристики'!D39</f>
        <v>0</v>
      </c>
      <c r="E39" s="194">
        <f>'общие характеристики'!E39</f>
        <v>0</v>
      </c>
      <c r="F39" s="194">
        <f>'общие характеристики'!F39</f>
        <v>0</v>
      </c>
      <c r="G39" s="194">
        <f>'общие характеристики'!G39</f>
        <v>0</v>
      </c>
      <c r="H39" s="194">
        <f>'общие характеристики'!H39</f>
        <v>0</v>
      </c>
      <c r="I39" s="194">
        <f>'общие характеристики'!I39</f>
        <v>0</v>
      </c>
      <c r="J39" s="194">
        <f>'общие характеристики'!J39</f>
        <v>0</v>
      </c>
      <c r="K39" s="194">
        <f>'общие характеристики'!K39</f>
        <v>0</v>
      </c>
      <c r="L39" s="194">
        <f>'общие характеристики'!W39</f>
        <v>0</v>
      </c>
      <c r="M39" s="194">
        <f>'общие характеристики'!X39</f>
        <v>0</v>
      </c>
      <c r="N39" s="194">
        <f>'общие характеристики'!Y39</f>
        <v>0</v>
      </c>
      <c r="O39" s="194">
        <f>'общие характеристики'!Z39</f>
        <v>0</v>
      </c>
    </row>
    <row r="40" spans="2:15" ht="15">
      <c r="B40" s="168">
        <v>25</v>
      </c>
      <c r="C40" s="194">
        <f>'общие характеристики'!C40</f>
        <v>0</v>
      </c>
      <c r="D40" s="194">
        <f>'общие характеристики'!D40</f>
        <v>0</v>
      </c>
      <c r="E40" s="194">
        <f>'общие характеристики'!E40</f>
        <v>0</v>
      </c>
      <c r="F40" s="194">
        <f>'общие характеристики'!F40</f>
        <v>0</v>
      </c>
      <c r="G40" s="194">
        <f>'общие характеристики'!G40</f>
        <v>0</v>
      </c>
      <c r="H40" s="194">
        <f>'общие характеристики'!H40</f>
        <v>0</v>
      </c>
      <c r="I40" s="194">
        <f>'общие характеристики'!I40</f>
        <v>0</v>
      </c>
      <c r="J40" s="194">
        <f>'общие характеристики'!J40</f>
        <v>0</v>
      </c>
      <c r="K40" s="194">
        <f>'общие характеристики'!K40</f>
        <v>0</v>
      </c>
      <c r="L40" s="194">
        <f>'общие характеристики'!W40</f>
        <v>0</v>
      </c>
      <c r="M40" s="194">
        <f>'общие характеристики'!X40</f>
        <v>0</v>
      </c>
      <c r="N40" s="194">
        <f>'общие характеристики'!Y40</f>
        <v>0</v>
      </c>
      <c r="O40" s="194">
        <f>'общие характеристики'!Z40</f>
        <v>0</v>
      </c>
    </row>
    <row r="41" spans="2:15" ht="15">
      <c r="B41" s="168">
        <v>26</v>
      </c>
      <c r="C41" s="194">
        <f>'общие характеристики'!C41</f>
        <v>0</v>
      </c>
      <c r="D41" s="194">
        <f>'общие характеристики'!D41</f>
        <v>0</v>
      </c>
      <c r="E41" s="194">
        <f>'общие характеристики'!E41</f>
        <v>0</v>
      </c>
      <c r="F41" s="194">
        <f>'общие характеристики'!F41</f>
        <v>0</v>
      </c>
      <c r="G41" s="194">
        <f>'общие характеристики'!G41</f>
        <v>0</v>
      </c>
      <c r="H41" s="194">
        <f>'общие характеристики'!H41</f>
        <v>0</v>
      </c>
      <c r="I41" s="194">
        <f>'общие характеристики'!I41</f>
        <v>0</v>
      </c>
      <c r="J41" s="194">
        <f>'общие характеристики'!J41</f>
        <v>0</v>
      </c>
      <c r="K41" s="194">
        <f>'общие характеристики'!K41</f>
        <v>0</v>
      </c>
      <c r="L41" s="194">
        <f>'общие характеристики'!W41</f>
        <v>0</v>
      </c>
      <c r="M41" s="194">
        <f>'общие характеристики'!X41</f>
        <v>0</v>
      </c>
      <c r="N41" s="194">
        <f>'общие характеристики'!Y41</f>
        <v>0</v>
      </c>
      <c r="O41" s="194">
        <f>'общие характеристики'!Z41</f>
        <v>0</v>
      </c>
    </row>
    <row r="42" spans="2:15" ht="15">
      <c r="B42" s="168">
        <v>27</v>
      </c>
      <c r="C42" s="194">
        <f>'общие характеристики'!C42</f>
        <v>0</v>
      </c>
      <c r="D42" s="194">
        <f>'общие характеристики'!D42</f>
        <v>0</v>
      </c>
      <c r="E42" s="194">
        <f>'общие характеристики'!E42</f>
        <v>0</v>
      </c>
      <c r="F42" s="194">
        <f>'общие характеристики'!F42</f>
        <v>0</v>
      </c>
      <c r="G42" s="194">
        <f>'общие характеристики'!G42</f>
        <v>0</v>
      </c>
      <c r="H42" s="194">
        <f>'общие характеристики'!H42</f>
        <v>0</v>
      </c>
      <c r="I42" s="194">
        <f>'общие характеристики'!I42</f>
        <v>0</v>
      </c>
      <c r="J42" s="194">
        <f>'общие характеристики'!J42</f>
        <v>0</v>
      </c>
      <c r="K42" s="194">
        <f>'общие характеристики'!K42</f>
        <v>0</v>
      </c>
      <c r="L42" s="194">
        <f>'общие характеристики'!W42</f>
        <v>0</v>
      </c>
      <c r="M42" s="194">
        <f>'общие характеристики'!X42</f>
        <v>0</v>
      </c>
      <c r="N42" s="194">
        <f>'общие характеристики'!Y42</f>
        <v>0</v>
      </c>
      <c r="O42" s="194">
        <f>'общие характеристики'!Z42</f>
        <v>0</v>
      </c>
    </row>
    <row r="43" spans="2:15" ht="15">
      <c r="B43" s="168">
        <v>28</v>
      </c>
      <c r="C43" s="194">
        <f>'общие характеристики'!C43</f>
        <v>0</v>
      </c>
      <c r="D43" s="194">
        <f>'общие характеристики'!D43</f>
        <v>0</v>
      </c>
      <c r="E43" s="194">
        <f>'общие характеристики'!E43</f>
        <v>0</v>
      </c>
      <c r="F43" s="194">
        <f>'общие характеристики'!F43</f>
        <v>0</v>
      </c>
      <c r="G43" s="194">
        <f>'общие характеристики'!G43</f>
        <v>0</v>
      </c>
      <c r="H43" s="194">
        <f>'общие характеристики'!H43</f>
        <v>0</v>
      </c>
      <c r="I43" s="194">
        <f>'общие характеристики'!I43</f>
        <v>0</v>
      </c>
      <c r="J43" s="194">
        <f>'общие характеристики'!J43</f>
        <v>0</v>
      </c>
      <c r="K43" s="194">
        <f>'общие характеристики'!K43</f>
        <v>0</v>
      </c>
      <c r="L43" s="194">
        <f>'общие характеристики'!W43</f>
        <v>0</v>
      </c>
      <c r="M43" s="194">
        <f>'общие характеристики'!X43</f>
        <v>0</v>
      </c>
      <c r="N43" s="194">
        <f>'общие характеристики'!Y43</f>
        <v>0</v>
      </c>
      <c r="O43" s="194">
        <f>'общие характеристики'!Z43</f>
        <v>0</v>
      </c>
    </row>
    <row r="44" spans="2:15" ht="15">
      <c r="B44" s="168">
        <v>29</v>
      </c>
      <c r="C44" s="194">
        <f>'общие характеристики'!C44</f>
        <v>0</v>
      </c>
      <c r="D44" s="194">
        <f>'общие характеристики'!D44</f>
        <v>0</v>
      </c>
      <c r="E44" s="194">
        <f>'общие характеристики'!E44</f>
        <v>0</v>
      </c>
      <c r="F44" s="194">
        <f>'общие характеристики'!F44</f>
        <v>0</v>
      </c>
      <c r="G44" s="194">
        <f>'общие характеристики'!G44</f>
        <v>0</v>
      </c>
      <c r="H44" s="194">
        <f>'общие характеристики'!H44</f>
        <v>0</v>
      </c>
      <c r="I44" s="194">
        <f>'общие характеристики'!I44</f>
        <v>0</v>
      </c>
      <c r="J44" s="194">
        <f>'общие характеристики'!J44</f>
        <v>0</v>
      </c>
      <c r="K44" s="194">
        <f>'общие характеристики'!K44</f>
        <v>0</v>
      </c>
      <c r="L44" s="194">
        <f>'общие характеристики'!W44</f>
        <v>0</v>
      </c>
      <c r="M44" s="194">
        <f>'общие характеристики'!X44</f>
        <v>0</v>
      </c>
      <c r="N44" s="194">
        <f>'общие характеристики'!Y44</f>
        <v>0</v>
      </c>
      <c r="O44" s="194">
        <f>'общие характеристики'!Z44</f>
        <v>0</v>
      </c>
    </row>
    <row r="45" spans="2:15" ht="15">
      <c r="B45" s="168">
        <v>30</v>
      </c>
      <c r="C45" s="194">
        <f>'общие характеристики'!C45</f>
        <v>0</v>
      </c>
      <c r="D45" s="194">
        <f>'общие характеристики'!D45</f>
        <v>0</v>
      </c>
      <c r="E45" s="194">
        <f>'общие характеристики'!E45</f>
        <v>0</v>
      </c>
      <c r="F45" s="194">
        <f>'общие характеристики'!F45</f>
        <v>0</v>
      </c>
      <c r="G45" s="194">
        <f>'общие характеристики'!G45</f>
        <v>0</v>
      </c>
      <c r="H45" s="194">
        <f>'общие характеристики'!H45</f>
        <v>0</v>
      </c>
      <c r="I45" s="194">
        <f>'общие характеристики'!I45</f>
        <v>0</v>
      </c>
      <c r="J45" s="194">
        <f>'общие характеристики'!J45</f>
        <v>0</v>
      </c>
      <c r="K45" s="194">
        <f>'общие характеристики'!K45</f>
        <v>0</v>
      </c>
      <c r="L45" s="194">
        <f>'общие характеристики'!W45</f>
        <v>0</v>
      </c>
      <c r="M45" s="194">
        <f>'общие характеристики'!X45</f>
        <v>0</v>
      </c>
      <c r="N45" s="194">
        <f>'общие характеристики'!Y45</f>
        <v>0</v>
      </c>
      <c r="O45" s="194">
        <f>'общие характеристики'!Z45</f>
        <v>0</v>
      </c>
    </row>
    <row r="46" spans="2:15" ht="15">
      <c r="B46" s="168">
        <v>31</v>
      </c>
      <c r="C46" s="194">
        <f>'общие характеристики'!C46</f>
        <v>0</v>
      </c>
      <c r="D46" s="194">
        <f>'общие характеристики'!D46</f>
        <v>0</v>
      </c>
      <c r="E46" s="194">
        <f>'общие характеристики'!E46</f>
        <v>0</v>
      </c>
      <c r="F46" s="194">
        <f>'общие характеристики'!F46</f>
        <v>0</v>
      </c>
      <c r="G46" s="194">
        <f>'общие характеристики'!G46</f>
        <v>0</v>
      </c>
      <c r="H46" s="194">
        <f>'общие характеристики'!H46</f>
        <v>0</v>
      </c>
      <c r="I46" s="194">
        <f>'общие характеристики'!I46</f>
        <v>0</v>
      </c>
      <c r="J46" s="194">
        <f>'общие характеристики'!J46</f>
        <v>0</v>
      </c>
      <c r="K46" s="194">
        <f>'общие характеристики'!K46</f>
        <v>0</v>
      </c>
      <c r="L46" s="194">
        <f>'общие характеристики'!W46</f>
        <v>0</v>
      </c>
      <c r="M46" s="194">
        <f>'общие характеристики'!X46</f>
        <v>0</v>
      </c>
      <c r="N46" s="194">
        <f>'общие характеристики'!Y46</f>
        <v>0</v>
      </c>
      <c r="O46" s="194">
        <f>'общие характеристики'!Z46</f>
        <v>0</v>
      </c>
    </row>
    <row r="47" spans="2:15" ht="15">
      <c r="B47" s="168">
        <v>32</v>
      </c>
      <c r="C47" s="194">
        <f>'общие характеристики'!C47</f>
        <v>0</v>
      </c>
      <c r="D47" s="194">
        <f>'общие характеристики'!D47</f>
        <v>0</v>
      </c>
      <c r="E47" s="194">
        <f>'общие характеристики'!E47</f>
        <v>0</v>
      </c>
      <c r="F47" s="194">
        <f>'общие характеристики'!F47</f>
        <v>0</v>
      </c>
      <c r="G47" s="194">
        <f>'общие характеристики'!G47</f>
        <v>0</v>
      </c>
      <c r="H47" s="194">
        <f>'общие характеристики'!H47</f>
        <v>0</v>
      </c>
      <c r="I47" s="194">
        <f>'общие характеристики'!I47</f>
        <v>0</v>
      </c>
      <c r="J47" s="194">
        <f>'общие характеристики'!J47</f>
        <v>0</v>
      </c>
      <c r="K47" s="194">
        <f>'общие характеристики'!K47</f>
        <v>0</v>
      </c>
      <c r="L47" s="194">
        <f>'общие характеристики'!W47</f>
        <v>0</v>
      </c>
      <c r="M47" s="194">
        <f>'общие характеристики'!X47</f>
        <v>0</v>
      </c>
      <c r="N47" s="194">
        <f>'общие характеристики'!Y47</f>
        <v>0</v>
      </c>
      <c r="O47" s="194">
        <f>'общие характеристики'!Z47</f>
        <v>0</v>
      </c>
    </row>
    <row r="48" spans="2:15" ht="15">
      <c r="B48" s="168">
        <v>33</v>
      </c>
      <c r="C48" s="194">
        <f>'общие характеристики'!C48</f>
        <v>0</v>
      </c>
      <c r="D48" s="194">
        <f>'общие характеристики'!D48</f>
        <v>0</v>
      </c>
      <c r="E48" s="194">
        <f>'общие характеристики'!E48</f>
        <v>0</v>
      </c>
      <c r="F48" s="194">
        <f>'общие характеристики'!F48</f>
        <v>0</v>
      </c>
      <c r="G48" s="194">
        <f>'общие характеристики'!G48</f>
        <v>0</v>
      </c>
      <c r="H48" s="194">
        <f>'общие характеристики'!H48</f>
        <v>0</v>
      </c>
      <c r="I48" s="194">
        <f>'общие характеристики'!I48</f>
        <v>0</v>
      </c>
      <c r="J48" s="194">
        <f>'общие характеристики'!J48</f>
        <v>0</v>
      </c>
      <c r="K48" s="194">
        <f>'общие характеристики'!K48</f>
        <v>0</v>
      </c>
      <c r="L48" s="194">
        <f>'общие характеристики'!W48</f>
        <v>0</v>
      </c>
      <c r="M48" s="194">
        <f>'общие характеристики'!X48</f>
        <v>0</v>
      </c>
      <c r="N48" s="194">
        <f>'общие характеристики'!Y48</f>
        <v>0</v>
      </c>
      <c r="O48" s="194">
        <f>'общие характеристики'!Z48</f>
        <v>0</v>
      </c>
    </row>
    <row r="49" spans="2:15" ht="15">
      <c r="B49" s="168">
        <v>34</v>
      </c>
      <c r="C49" s="194">
        <f>'общие характеристики'!C49</f>
        <v>0</v>
      </c>
      <c r="D49" s="194">
        <f>'общие характеристики'!D49</f>
        <v>0</v>
      </c>
      <c r="E49" s="194">
        <f>'общие характеристики'!E49</f>
        <v>0</v>
      </c>
      <c r="F49" s="194">
        <f>'общие характеристики'!F49</f>
        <v>0</v>
      </c>
      <c r="G49" s="194">
        <f>'общие характеристики'!G49</f>
        <v>0</v>
      </c>
      <c r="H49" s="194">
        <f>'общие характеристики'!H49</f>
        <v>0</v>
      </c>
      <c r="I49" s="194">
        <f>'общие характеристики'!I49</f>
        <v>0</v>
      </c>
      <c r="J49" s="194">
        <f>'общие характеристики'!J49</f>
        <v>0</v>
      </c>
      <c r="K49" s="194">
        <f>'общие характеристики'!K49</f>
        <v>0</v>
      </c>
      <c r="L49" s="194">
        <f>'общие характеристики'!W49</f>
        <v>0</v>
      </c>
      <c r="M49" s="194">
        <f>'общие характеристики'!X49</f>
        <v>0</v>
      </c>
      <c r="N49" s="194">
        <f>'общие характеристики'!Y49</f>
        <v>0</v>
      </c>
      <c r="O49" s="194">
        <f>'общие характеристики'!Z49</f>
        <v>0</v>
      </c>
    </row>
    <row r="50" spans="2:15" ht="15">
      <c r="B50" s="168">
        <v>35</v>
      </c>
      <c r="C50" s="194">
        <f>'общие характеристики'!C50</f>
        <v>0</v>
      </c>
      <c r="D50" s="194">
        <f>'общие характеристики'!D50</f>
        <v>0</v>
      </c>
      <c r="E50" s="194">
        <f>'общие характеристики'!E50</f>
        <v>0</v>
      </c>
      <c r="F50" s="194">
        <f>'общие характеристики'!F50</f>
        <v>0</v>
      </c>
      <c r="G50" s="194">
        <f>'общие характеристики'!G50</f>
        <v>0</v>
      </c>
      <c r="H50" s="194">
        <f>'общие характеристики'!H50</f>
        <v>0</v>
      </c>
      <c r="I50" s="194">
        <f>'общие характеристики'!I50</f>
        <v>0</v>
      </c>
      <c r="J50" s="194">
        <f>'общие характеристики'!J50</f>
        <v>0</v>
      </c>
      <c r="K50" s="194">
        <f>'общие характеристики'!K50</f>
        <v>0</v>
      </c>
      <c r="L50" s="194">
        <f>'общие характеристики'!W50</f>
        <v>0</v>
      </c>
      <c r="M50" s="194">
        <f>'общие характеристики'!X50</f>
        <v>0</v>
      </c>
      <c r="N50" s="194">
        <f>'общие характеристики'!Y50</f>
        <v>0</v>
      </c>
      <c r="O50" s="194">
        <f>'общие характеристики'!Z50</f>
        <v>0</v>
      </c>
    </row>
    <row r="51" spans="2:15" ht="15">
      <c r="B51" s="168">
        <v>36</v>
      </c>
      <c r="C51" s="194">
        <f>'общие характеристики'!C51</f>
        <v>0</v>
      </c>
      <c r="D51" s="194">
        <f>'общие характеристики'!D51</f>
        <v>0</v>
      </c>
      <c r="E51" s="194">
        <f>'общие характеристики'!E51</f>
        <v>0</v>
      </c>
      <c r="F51" s="194">
        <f>'общие характеристики'!F51</f>
        <v>0</v>
      </c>
      <c r="G51" s="194">
        <f>'общие характеристики'!G51</f>
        <v>0</v>
      </c>
      <c r="H51" s="194">
        <f>'общие характеристики'!H51</f>
        <v>0</v>
      </c>
      <c r="I51" s="194">
        <f>'общие характеристики'!I51</f>
        <v>0</v>
      </c>
      <c r="J51" s="194">
        <f>'общие характеристики'!J51</f>
        <v>0</v>
      </c>
      <c r="K51" s="194">
        <f>'общие характеристики'!K51</f>
        <v>0</v>
      </c>
      <c r="L51" s="194">
        <f>'общие характеристики'!W51</f>
        <v>0</v>
      </c>
      <c r="M51" s="194">
        <f>'общие характеристики'!X51</f>
        <v>0</v>
      </c>
      <c r="N51" s="194">
        <f>'общие характеристики'!Y51</f>
        <v>0</v>
      </c>
      <c r="O51" s="194">
        <f>'общие характеристики'!Z51</f>
        <v>0</v>
      </c>
    </row>
    <row r="52" spans="2:15" ht="15">
      <c r="B52" s="168">
        <v>37</v>
      </c>
      <c r="C52" s="194">
        <f>'общие характеристики'!C52</f>
        <v>0</v>
      </c>
      <c r="D52" s="194">
        <f>'общие характеристики'!D52</f>
        <v>0</v>
      </c>
      <c r="E52" s="194">
        <f>'общие характеристики'!E52</f>
        <v>0</v>
      </c>
      <c r="F52" s="194">
        <f>'общие характеристики'!F52</f>
        <v>0</v>
      </c>
      <c r="G52" s="194">
        <f>'общие характеристики'!G52</f>
        <v>0</v>
      </c>
      <c r="H52" s="194">
        <f>'общие характеристики'!H52</f>
        <v>0</v>
      </c>
      <c r="I52" s="194">
        <f>'общие характеристики'!I52</f>
        <v>0</v>
      </c>
      <c r="J52" s="194">
        <f>'общие характеристики'!J52</f>
        <v>0</v>
      </c>
      <c r="K52" s="194">
        <f>'общие характеристики'!K52</f>
        <v>0</v>
      </c>
      <c r="L52" s="194">
        <f>'общие характеристики'!W52</f>
        <v>0</v>
      </c>
      <c r="M52" s="194">
        <f>'общие характеристики'!X52</f>
        <v>0</v>
      </c>
      <c r="N52" s="194">
        <f>'общие характеристики'!Y52</f>
        <v>0</v>
      </c>
      <c r="O52" s="194">
        <f>'общие характеристики'!Z52</f>
        <v>0</v>
      </c>
    </row>
    <row r="53" spans="2:15" ht="15">
      <c r="B53" s="168">
        <v>38</v>
      </c>
      <c r="C53" s="194">
        <f>'общие характеристики'!C53</f>
        <v>0</v>
      </c>
      <c r="D53" s="194">
        <f>'общие характеристики'!D53</f>
        <v>0</v>
      </c>
      <c r="E53" s="194">
        <f>'общие характеристики'!E53</f>
        <v>0</v>
      </c>
      <c r="F53" s="194">
        <f>'общие характеристики'!F53</f>
        <v>0</v>
      </c>
      <c r="G53" s="194">
        <f>'общие характеристики'!G53</f>
        <v>0</v>
      </c>
      <c r="H53" s="194">
        <f>'общие характеристики'!H53</f>
        <v>0</v>
      </c>
      <c r="I53" s="194">
        <f>'общие характеристики'!I53</f>
        <v>0</v>
      </c>
      <c r="J53" s="194">
        <f>'общие характеристики'!J53</f>
        <v>0</v>
      </c>
      <c r="K53" s="194">
        <f>'общие характеристики'!K53</f>
        <v>0</v>
      </c>
      <c r="L53" s="194">
        <f>'общие характеристики'!W53</f>
        <v>0</v>
      </c>
      <c r="M53" s="194">
        <f>'общие характеристики'!X53</f>
        <v>0</v>
      </c>
      <c r="N53" s="194">
        <f>'общие характеристики'!Y53</f>
        <v>0</v>
      </c>
      <c r="O53" s="194">
        <f>'общие характеристики'!Z53</f>
        <v>0</v>
      </c>
    </row>
    <row r="54" spans="2:15" ht="15">
      <c r="B54" s="168">
        <v>39</v>
      </c>
      <c r="C54" s="194">
        <f>'общие характеристики'!C54</f>
        <v>0</v>
      </c>
      <c r="D54" s="194">
        <f>'общие характеристики'!D54</f>
        <v>0</v>
      </c>
      <c r="E54" s="194">
        <f>'общие характеристики'!E54</f>
        <v>0</v>
      </c>
      <c r="F54" s="194">
        <f>'общие характеристики'!F54</f>
        <v>0</v>
      </c>
      <c r="G54" s="194">
        <f>'общие характеристики'!G54</f>
        <v>0</v>
      </c>
      <c r="H54" s="194">
        <f>'общие характеристики'!H54</f>
        <v>0</v>
      </c>
      <c r="I54" s="194">
        <f>'общие характеристики'!I54</f>
        <v>0</v>
      </c>
      <c r="J54" s="194">
        <f>'общие характеристики'!J54</f>
        <v>0</v>
      </c>
      <c r="K54" s="194">
        <f>'общие характеристики'!K54</f>
        <v>0</v>
      </c>
      <c r="L54" s="194">
        <f>'общие характеристики'!W54</f>
        <v>0</v>
      </c>
      <c r="M54" s="194">
        <f>'общие характеристики'!X54</f>
        <v>0</v>
      </c>
      <c r="N54" s="194">
        <f>'общие характеристики'!Y54</f>
        <v>0</v>
      </c>
      <c r="O54" s="194">
        <f>'общие характеристики'!Z54</f>
        <v>0</v>
      </c>
    </row>
    <row r="55" spans="2:15" ht="15">
      <c r="B55" s="168">
        <v>40</v>
      </c>
      <c r="C55" s="194">
        <f>'общие характеристики'!C55</f>
        <v>0</v>
      </c>
      <c r="D55" s="194">
        <f>'общие характеристики'!D55</f>
        <v>0</v>
      </c>
      <c r="E55" s="194">
        <f>'общие характеристики'!E55</f>
        <v>0</v>
      </c>
      <c r="F55" s="194">
        <f>'общие характеристики'!F55</f>
        <v>0</v>
      </c>
      <c r="G55" s="194">
        <f>'общие характеристики'!G55</f>
        <v>0</v>
      </c>
      <c r="H55" s="194">
        <f>'общие характеристики'!H55</f>
        <v>0</v>
      </c>
      <c r="I55" s="194">
        <f>'общие характеристики'!I55</f>
        <v>0</v>
      </c>
      <c r="J55" s="194">
        <f>'общие характеристики'!J55</f>
        <v>0</v>
      </c>
      <c r="K55" s="194">
        <f>'общие характеристики'!K55</f>
        <v>0</v>
      </c>
      <c r="L55" s="194">
        <f>'общие характеристики'!W55</f>
        <v>0</v>
      </c>
      <c r="M55" s="194">
        <f>'общие характеристики'!X55</f>
        <v>0</v>
      </c>
      <c r="N55" s="194">
        <f>'общие характеристики'!Y55</f>
        <v>0</v>
      </c>
      <c r="O55" s="194">
        <f>'общие характеристики'!Z55</f>
        <v>0</v>
      </c>
    </row>
    <row r="56" spans="2:15" ht="15">
      <c r="B56" s="168">
        <v>41</v>
      </c>
      <c r="C56" s="194">
        <f>'общие характеристики'!C56</f>
        <v>0</v>
      </c>
      <c r="D56" s="194">
        <f>'общие характеристики'!D56</f>
        <v>0</v>
      </c>
      <c r="E56" s="194">
        <f>'общие характеристики'!E56</f>
        <v>0</v>
      </c>
      <c r="F56" s="194">
        <f>'общие характеристики'!F56</f>
        <v>0</v>
      </c>
      <c r="G56" s="194">
        <f>'общие характеристики'!G56</f>
        <v>0</v>
      </c>
      <c r="H56" s="194">
        <f>'общие характеристики'!H56</f>
        <v>0</v>
      </c>
      <c r="I56" s="194">
        <f>'общие характеристики'!I56</f>
        <v>0</v>
      </c>
      <c r="J56" s="194">
        <f>'общие характеристики'!J56</f>
        <v>0</v>
      </c>
      <c r="K56" s="194">
        <f>'общие характеристики'!K56</f>
        <v>0</v>
      </c>
      <c r="L56" s="194">
        <f>'общие характеристики'!W56</f>
        <v>0</v>
      </c>
      <c r="M56" s="194">
        <f>'общие характеристики'!X56</f>
        <v>0</v>
      </c>
      <c r="N56" s="194">
        <f>'общие характеристики'!Y56</f>
        <v>0</v>
      </c>
      <c r="O56" s="194">
        <f>'общие характеристики'!Z56</f>
        <v>0</v>
      </c>
    </row>
    <row r="57" spans="2:15" ht="15">
      <c r="B57" s="168">
        <v>42</v>
      </c>
      <c r="C57" s="194">
        <f>'общие характеристики'!C57</f>
        <v>0</v>
      </c>
      <c r="D57" s="194">
        <f>'общие характеристики'!D57</f>
        <v>0</v>
      </c>
      <c r="E57" s="194">
        <f>'общие характеристики'!E57</f>
        <v>0</v>
      </c>
      <c r="F57" s="194">
        <f>'общие характеристики'!F57</f>
        <v>0</v>
      </c>
      <c r="G57" s="194">
        <f>'общие характеристики'!G57</f>
        <v>0</v>
      </c>
      <c r="H57" s="194">
        <f>'общие характеристики'!H57</f>
        <v>0</v>
      </c>
      <c r="I57" s="194">
        <f>'общие характеристики'!I57</f>
        <v>0</v>
      </c>
      <c r="J57" s="194">
        <f>'общие характеристики'!J57</f>
        <v>0</v>
      </c>
      <c r="K57" s="194">
        <f>'общие характеристики'!K57</f>
        <v>0</v>
      </c>
      <c r="L57" s="194">
        <f>'общие характеристики'!W57</f>
        <v>0</v>
      </c>
      <c r="M57" s="194">
        <f>'общие характеристики'!X57</f>
        <v>0</v>
      </c>
      <c r="N57" s="194">
        <f>'общие характеристики'!Y57</f>
        <v>0</v>
      </c>
      <c r="O57" s="194">
        <f>'общие характеристики'!Z57</f>
        <v>0</v>
      </c>
    </row>
    <row r="58" spans="2:15" ht="15">
      <c r="B58" s="168">
        <v>43</v>
      </c>
      <c r="C58" s="194">
        <f>'общие характеристики'!C58</f>
        <v>0</v>
      </c>
      <c r="D58" s="194">
        <f>'общие характеристики'!D58</f>
        <v>0</v>
      </c>
      <c r="E58" s="194">
        <f>'общие характеристики'!E58</f>
        <v>0</v>
      </c>
      <c r="F58" s="194">
        <f>'общие характеристики'!F58</f>
        <v>0</v>
      </c>
      <c r="G58" s="194">
        <f>'общие характеристики'!G58</f>
        <v>0</v>
      </c>
      <c r="H58" s="194">
        <f>'общие характеристики'!H58</f>
        <v>0</v>
      </c>
      <c r="I58" s="194">
        <f>'общие характеристики'!I58</f>
        <v>0</v>
      </c>
      <c r="J58" s="194">
        <f>'общие характеристики'!J58</f>
        <v>0</v>
      </c>
      <c r="K58" s="194">
        <f>'общие характеристики'!K58</f>
        <v>0</v>
      </c>
      <c r="L58" s="194">
        <f>'общие характеристики'!W58</f>
        <v>0</v>
      </c>
      <c r="M58" s="194">
        <f>'общие характеристики'!X58</f>
        <v>0</v>
      </c>
      <c r="N58" s="194">
        <f>'общие характеристики'!Y58</f>
        <v>0</v>
      </c>
      <c r="O58" s="194">
        <f>'общие характеристики'!Z58</f>
        <v>0</v>
      </c>
    </row>
    <row r="59" spans="2:15" ht="15">
      <c r="B59" s="168">
        <v>44</v>
      </c>
      <c r="C59" s="194">
        <f>'общие характеристики'!C59</f>
        <v>0</v>
      </c>
      <c r="D59" s="194">
        <f>'общие характеристики'!D59</f>
        <v>0</v>
      </c>
      <c r="E59" s="194">
        <f>'общие характеристики'!E59</f>
        <v>0</v>
      </c>
      <c r="F59" s="194">
        <f>'общие характеристики'!F59</f>
        <v>0</v>
      </c>
      <c r="G59" s="194">
        <f>'общие характеристики'!G59</f>
        <v>0</v>
      </c>
      <c r="H59" s="194">
        <f>'общие характеристики'!H59</f>
        <v>0</v>
      </c>
      <c r="I59" s="194">
        <f>'общие характеристики'!I59</f>
        <v>0</v>
      </c>
      <c r="J59" s="194">
        <f>'общие характеристики'!J59</f>
        <v>0</v>
      </c>
      <c r="K59" s="194">
        <f>'общие характеристики'!K59</f>
        <v>0</v>
      </c>
      <c r="L59" s="194">
        <f>'общие характеристики'!W59</f>
        <v>0</v>
      </c>
      <c r="M59" s="194">
        <f>'общие характеристики'!X59</f>
        <v>0</v>
      </c>
      <c r="N59" s="194">
        <f>'общие характеристики'!Y59</f>
        <v>0</v>
      </c>
      <c r="O59" s="194">
        <f>'общие характеристики'!Z59</f>
        <v>0</v>
      </c>
    </row>
    <row r="60" spans="2:15" ht="15">
      <c r="B60" s="168">
        <v>45</v>
      </c>
      <c r="C60" s="194">
        <f>'общие характеристики'!C60</f>
        <v>0</v>
      </c>
      <c r="D60" s="194">
        <f>'общие характеристики'!D60</f>
        <v>0</v>
      </c>
      <c r="E60" s="194">
        <f>'общие характеристики'!E60</f>
        <v>0</v>
      </c>
      <c r="F60" s="194">
        <f>'общие характеристики'!F60</f>
        <v>0</v>
      </c>
      <c r="G60" s="194">
        <f>'общие характеристики'!G60</f>
        <v>0</v>
      </c>
      <c r="H60" s="194">
        <f>'общие характеристики'!H60</f>
        <v>0</v>
      </c>
      <c r="I60" s="194">
        <f>'общие характеристики'!I60</f>
        <v>0</v>
      </c>
      <c r="J60" s="194">
        <f>'общие характеристики'!J60</f>
        <v>0</v>
      </c>
      <c r="K60" s="194">
        <f>'общие характеристики'!K60</f>
        <v>0</v>
      </c>
      <c r="L60" s="194">
        <f>'общие характеристики'!W60</f>
        <v>0</v>
      </c>
      <c r="M60" s="194">
        <f>'общие характеристики'!X60</f>
        <v>0</v>
      </c>
      <c r="N60" s="194">
        <f>'общие характеристики'!Y60</f>
        <v>0</v>
      </c>
      <c r="O60" s="194">
        <f>'общие характеристики'!Z60</f>
        <v>0</v>
      </c>
    </row>
    <row r="61" spans="2:15" ht="15">
      <c r="B61" s="168">
        <v>46</v>
      </c>
      <c r="C61" s="194">
        <f>'общие характеристики'!C61</f>
        <v>0</v>
      </c>
      <c r="D61" s="194">
        <f>'общие характеристики'!D61</f>
        <v>0</v>
      </c>
      <c r="E61" s="194">
        <f>'общие характеристики'!E61</f>
        <v>0</v>
      </c>
      <c r="F61" s="194">
        <f>'общие характеристики'!F61</f>
        <v>0</v>
      </c>
      <c r="G61" s="194">
        <f>'общие характеристики'!G61</f>
        <v>0</v>
      </c>
      <c r="H61" s="194">
        <f>'общие характеристики'!H61</f>
        <v>0</v>
      </c>
      <c r="I61" s="194">
        <f>'общие характеристики'!I61</f>
        <v>0</v>
      </c>
      <c r="J61" s="194">
        <f>'общие характеристики'!J61</f>
        <v>0</v>
      </c>
      <c r="K61" s="194">
        <f>'общие характеристики'!K61</f>
        <v>0</v>
      </c>
      <c r="L61" s="194">
        <f>'общие характеристики'!W61</f>
        <v>0</v>
      </c>
      <c r="M61" s="194">
        <f>'общие характеристики'!X61</f>
        <v>0</v>
      </c>
      <c r="N61" s="194">
        <f>'общие характеристики'!Y61</f>
        <v>0</v>
      </c>
      <c r="O61" s="194">
        <f>'общие характеристики'!Z61</f>
        <v>0</v>
      </c>
    </row>
    <row r="62" spans="2:15" ht="15">
      <c r="B62" s="168">
        <v>47</v>
      </c>
      <c r="C62" s="194">
        <f>'общие характеристики'!C62</f>
        <v>0</v>
      </c>
      <c r="D62" s="194">
        <f>'общие характеристики'!D62</f>
        <v>0</v>
      </c>
      <c r="E62" s="194">
        <f>'общие характеристики'!E62</f>
        <v>0</v>
      </c>
      <c r="F62" s="194">
        <f>'общие характеристики'!F62</f>
        <v>0</v>
      </c>
      <c r="G62" s="194">
        <f>'общие характеристики'!G62</f>
        <v>0</v>
      </c>
      <c r="H62" s="194">
        <f>'общие характеристики'!H62</f>
        <v>0</v>
      </c>
      <c r="I62" s="194">
        <f>'общие характеристики'!I62</f>
        <v>0</v>
      </c>
      <c r="J62" s="194">
        <f>'общие характеристики'!J62</f>
        <v>0</v>
      </c>
      <c r="K62" s="194">
        <f>'общие характеристики'!K62</f>
        <v>0</v>
      </c>
      <c r="L62" s="194">
        <f>'общие характеристики'!W62</f>
        <v>0</v>
      </c>
      <c r="M62" s="194">
        <f>'общие характеристики'!X62</f>
        <v>0</v>
      </c>
      <c r="N62" s="194">
        <f>'общие характеристики'!Y62</f>
        <v>0</v>
      </c>
      <c r="O62" s="194">
        <f>'общие характеристики'!Z62</f>
        <v>0</v>
      </c>
    </row>
    <row r="63" spans="2:15" ht="15">
      <c r="B63" s="168">
        <v>48</v>
      </c>
      <c r="C63" s="194">
        <f>'общие характеристики'!C63</f>
        <v>0</v>
      </c>
      <c r="D63" s="194">
        <f>'общие характеристики'!D63</f>
        <v>0</v>
      </c>
      <c r="E63" s="194">
        <f>'общие характеристики'!E63</f>
        <v>0</v>
      </c>
      <c r="F63" s="194">
        <f>'общие характеристики'!F63</f>
        <v>0</v>
      </c>
      <c r="G63" s="194">
        <f>'общие характеристики'!G63</f>
        <v>0</v>
      </c>
      <c r="H63" s="194">
        <f>'общие характеристики'!H63</f>
        <v>0</v>
      </c>
      <c r="I63" s="194">
        <f>'общие характеристики'!I63</f>
        <v>0</v>
      </c>
      <c r="J63" s="194">
        <f>'общие характеристики'!J63</f>
        <v>0</v>
      </c>
      <c r="K63" s="194">
        <f>'общие характеристики'!K63</f>
        <v>0</v>
      </c>
      <c r="L63" s="194">
        <f>'общие характеристики'!W63</f>
        <v>0</v>
      </c>
      <c r="M63" s="194">
        <f>'общие характеристики'!X63</f>
        <v>0</v>
      </c>
      <c r="N63" s="194">
        <f>'общие характеристики'!Y63</f>
        <v>0</v>
      </c>
      <c r="O63" s="194">
        <f>'общие характеристики'!Z63</f>
        <v>0</v>
      </c>
    </row>
    <row r="64" spans="2:15" ht="15">
      <c r="B64" s="168">
        <v>49</v>
      </c>
      <c r="C64" s="194">
        <f>'общие характеристики'!C64</f>
        <v>0</v>
      </c>
      <c r="D64" s="194">
        <f>'общие характеристики'!D64</f>
        <v>0</v>
      </c>
      <c r="E64" s="194">
        <f>'общие характеристики'!E64</f>
        <v>0</v>
      </c>
      <c r="F64" s="194">
        <f>'общие характеристики'!F64</f>
        <v>0</v>
      </c>
      <c r="G64" s="194">
        <f>'общие характеристики'!G64</f>
        <v>0</v>
      </c>
      <c r="H64" s="194">
        <f>'общие характеристики'!H64</f>
        <v>0</v>
      </c>
      <c r="I64" s="194">
        <f>'общие характеристики'!I64</f>
        <v>0</v>
      </c>
      <c r="J64" s="194">
        <f>'общие характеристики'!J64</f>
        <v>0</v>
      </c>
      <c r="K64" s="194">
        <f>'общие характеристики'!K64</f>
        <v>0</v>
      </c>
      <c r="L64" s="194">
        <f>'общие характеристики'!W64</f>
        <v>0</v>
      </c>
      <c r="M64" s="194">
        <f>'общие характеристики'!X64</f>
        <v>0</v>
      </c>
      <c r="N64" s="194">
        <f>'общие характеристики'!Y64</f>
        <v>0</v>
      </c>
      <c r="O64" s="194">
        <f>'общие характеристики'!Z64</f>
        <v>0</v>
      </c>
    </row>
    <row r="65" spans="2:15" ht="15">
      <c r="B65" s="168">
        <v>50</v>
      </c>
      <c r="C65" s="194">
        <f>'общие характеристики'!C65</f>
        <v>0</v>
      </c>
      <c r="D65" s="194">
        <f>'общие характеристики'!D65</f>
        <v>0</v>
      </c>
      <c r="E65" s="194">
        <f>'общие характеристики'!E65</f>
        <v>0</v>
      </c>
      <c r="F65" s="194">
        <f>'общие характеристики'!F65</f>
        <v>0</v>
      </c>
      <c r="G65" s="194">
        <f>'общие характеристики'!G65</f>
        <v>0</v>
      </c>
      <c r="H65" s="194">
        <f>'общие характеристики'!H65</f>
        <v>0</v>
      </c>
      <c r="I65" s="194">
        <f>'общие характеристики'!I65</f>
        <v>0</v>
      </c>
      <c r="J65" s="194">
        <f>'общие характеристики'!J65</f>
        <v>0</v>
      </c>
      <c r="K65" s="194">
        <f>'общие характеристики'!K65</f>
        <v>0</v>
      </c>
      <c r="L65" s="194">
        <f>'общие характеристики'!W65</f>
        <v>0</v>
      </c>
      <c r="M65" s="194">
        <f>'общие характеристики'!X65</f>
        <v>0</v>
      </c>
      <c r="N65" s="194">
        <f>'общие характеристики'!Y65</f>
        <v>0</v>
      </c>
      <c r="O65" s="194">
        <f>'общие характеристики'!Z65</f>
        <v>0</v>
      </c>
    </row>
    <row r="66" spans="2:15" ht="15">
      <c r="B66" s="168">
        <v>51</v>
      </c>
      <c r="C66" s="194">
        <f>'общие характеристики'!C66</f>
        <v>0</v>
      </c>
      <c r="D66" s="194">
        <f>'общие характеристики'!D66</f>
        <v>0</v>
      </c>
      <c r="E66" s="194">
        <f>'общие характеристики'!E66</f>
        <v>0</v>
      </c>
      <c r="F66" s="194">
        <f>'общие характеристики'!F66</f>
        <v>0</v>
      </c>
      <c r="G66" s="194">
        <f>'общие характеристики'!G66</f>
        <v>0</v>
      </c>
      <c r="H66" s="194">
        <f>'общие характеристики'!H66</f>
        <v>0</v>
      </c>
      <c r="I66" s="194">
        <f>'общие характеристики'!I66</f>
        <v>0</v>
      </c>
      <c r="J66" s="194">
        <f>'общие характеристики'!J66</f>
        <v>0</v>
      </c>
      <c r="K66" s="194">
        <f>'общие характеристики'!K66</f>
        <v>0</v>
      </c>
      <c r="L66" s="194">
        <f>'общие характеристики'!W66</f>
        <v>0</v>
      </c>
      <c r="M66" s="194">
        <f>'общие характеристики'!X66</f>
        <v>0</v>
      </c>
      <c r="N66" s="194">
        <f>'общие характеристики'!Y66</f>
        <v>0</v>
      </c>
      <c r="O66" s="194">
        <f>'общие характеристики'!Z66</f>
        <v>0</v>
      </c>
    </row>
    <row r="67" spans="2:15" ht="15">
      <c r="B67" s="168">
        <v>52</v>
      </c>
      <c r="C67" s="194">
        <f>'общие характеристики'!C67</f>
        <v>0</v>
      </c>
      <c r="D67" s="194">
        <f>'общие характеристики'!D67</f>
        <v>0</v>
      </c>
      <c r="E67" s="194">
        <f>'общие характеристики'!E67</f>
        <v>0</v>
      </c>
      <c r="F67" s="194">
        <f>'общие характеристики'!F67</f>
        <v>0</v>
      </c>
      <c r="G67" s="194">
        <f>'общие характеристики'!G67</f>
        <v>0</v>
      </c>
      <c r="H67" s="194">
        <f>'общие характеристики'!H67</f>
        <v>0</v>
      </c>
      <c r="I67" s="194">
        <f>'общие характеристики'!I67</f>
        <v>0</v>
      </c>
      <c r="J67" s="194">
        <f>'общие характеристики'!J67</f>
        <v>0</v>
      </c>
      <c r="K67" s="194">
        <f>'общие характеристики'!K67</f>
        <v>0</v>
      </c>
      <c r="L67" s="194">
        <f>'общие характеристики'!W67</f>
        <v>0</v>
      </c>
      <c r="M67" s="194">
        <f>'общие характеристики'!X67</f>
        <v>0</v>
      </c>
      <c r="N67" s="194">
        <f>'общие характеристики'!Y67</f>
        <v>0</v>
      </c>
      <c r="O67" s="194">
        <f>'общие характеристики'!Z67</f>
        <v>0</v>
      </c>
    </row>
    <row r="68" spans="2:15" ht="15">
      <c r="B68" s="168">
        <v>53</v>
      </c>
      <c r="C68" s="194">
        <f>'общие характеристики'!C68</f>
        <v>0</v>
      </c>
      <c r="D68" s="194">
        <f>'общие характеристики'!D68</f>
        <v>0</v>
      </c>
      <c r="E68" s="194">
        <f>'общие характеристики'!E68</f>
        <v>0</v>
      </c>
      <c r="F68" s="194">
        <f>'общие характеристики'!F68</f>
        <v>0</v>
      </c>
      <c r="G68" s="194">
        <f>'общие характеристики'!G68</f>
        <v>0</v>
      </c>
      <c r="H68" s="194">
        <f>'общие характеристики'!H68</f>
        <v>0</v>
      </c>
      <c r="I68" s="194">
        <f>'общие характеристики'!I68</f>
        <v>0</v>
      </c>
      <c r="J68" s="194">
        <f>'общие характеристики'!J68</f>
        <v>0</v>
      </c>
      <c r="K68" s="194">
        <f>'общие характеристики'!K68</f>
        <v>0</v>
      </c>
      <c r="L68" s="194">
        <f>'общие характеристики'!W68</f>
        <v>0</v>
      </c>
      <c r="M68" s="194">
        <f>'общие характеристики'!X68</f>
        <v>0</v>
      </c>
      <c r="N68" s="194">
        <f>'общие характеристики'!Y68</f>
        <v>0</v>
      </c>
      <c r="O68" s="194">
        <f>'общие характеристики'!Z68</f>
        <v>0</v>
      </c>
    </row>
    <row r="69" spans="2:15" ht="15">
      <c r="B69" s="168">
        <v>54</v>
      </c>
      <c r="C69" s="194">
        <f>'общие характеристики'!C69</f>
        <v>0</v>
      </c>
      <c r="D69" s="194">
        <f>'общие характеристики'!D69</f>
        <v>0</v>
      </c>
      <c r="E69" s="194">
        <f>'общие характеристики'!E69</f>
        <v>0</v>
      </c>
      <c r="F69" s="194">
        <f>'общие характеристики'!F69</f>
        <v>0</v>
      </c>
      <c r="G69" s="194">
        <f>'общие характеристики'!G69</f>
        <v>0</v>
      </c>
      <c r="H69" s="194">
        <f>'общие характеристики'!H69</f>
        <v>0</v>
      </c>
      <c r="I69" s="194">
        <f>'общие характеристики'!I69</f>
        <v>0</v>
      </c>
      <c r="J69" s="194">
        <f>'общие характеристики'!J69</f>
        <v>0</v>
      </c>
      <c r="K69" s="194">
        <f>'общие характеристики'!K69</f>
        <v>0</v>
      </c>
      <c r="L69" s="194">
        <f>'общие характеристики'!W69</f>
        <v>0</v>
      </c>
      <c r="M69" s="194">
        <f>'общие характеристики'!X69</f>
        <v>0</v>
      </c>
      <c r="N69" s="194">
        <f>'общие характеристики'!Y69</f>
        <v>0</v>
      </c>
      <c r="O69" s="194">
        <f>'общие характеристики'!Z69</f>
        <v>0</v>
      </c>
    </row>
    <row r="70" spans="2:15" ht="15">
      <c r="B70" s="168">
        <v>55</v>
      </c>
      <c r="C70" s="194">
        <f>'общие характеристики'!C70</f>
        <v>0</v>
      </c>
      <c r="D70" s="194">
        <f>'общие характеристики'!D70</f>
        <v>0</v>
      </c>
      <c r="E70" s="194">
        <f>'общие характеристики'!E70</f>
        <v>0</v>
      </c>
      <c r="F70" s="194">
        <f>'общие характеристики'!F70</f>
        <v>0</v>
      </c>
      <c r="G70" s="194">
        <f>'общие характеристики'!G70</f>
        <v>0</v>
      </c>
      <c r="H70" s="194">
        <f>'общие характеристики'!H70</f>
        <v>0</v>
      </c>
      <c r="I70" s="194">
        <f>'общие характеристики'!I70</f>
        <v>0</v>
      </c>
      <c r="J70" s="194">
        <f>'общие характеристики'!J70</f>
        <v>0</v>
      </c>
      <c r="K70" s="194">
        <f>'общие характеристики'!K70</f>
        <v>0</v>
      </c>
      <c r="L70" s="194">
        <f>'общие характеристики'!W70</f>
        <v>0</v>
      </c>
      <c r="M70" s="194">
        <f>'общие характеристики'!X70</f>
        <v>0</v>
      </c>
      <c r="N70" s="194">
        <f>'общие характеристики'!Y70</f>
        <v>0</v>
      </c>
      <c r="O70" s="194">
        <f>'общие характеристики'!Z70</f>
        <v>0</v>
      </c>
    </row>
    <row r="71" spans="2:15" ht="15">
      <c r="B71" s="168">
        <v>56</v>
      </c>
      <c r="C71" s="194">
        <f>'общие характеристики'!C71</f>
        <v>0</v>
      </c>
      <c r="D71" s="194">
        <f>'общие характеристики'!D71</f>
        <v>0</v>
      </c>
      <c r="E71" s="194">
        <f>'общие характеристики'!E71</f>
        <v>0</v>
      </c>
      <c r="F71" s="194">
        <f>'общие характеристики'!F71</f>
        <v>0</v>
      </c>
      <c r="G71" s="194">
        <f>'общие характеристики'!G71</f>
        <v>0</v>
      </c>
      <c r="H71" s="194">
        <f>'общие характеристики'!H71</f>
        <v>0</v>
      </c>
      <c r="I71" s="194">
        <f>'общие характеристики'!I71</f>
        <v>0</v>
      </c>
      <c r="J71" s="194">
        <f>'общие характеристики'!J71</f>
        <v>0</v>
      </c>
      <c r="K71" s="194">
        <f>'общие характеристики'!K71</f>
        <v>0</v>
      </c>
      <c r="L71" s="194">
        <f>'общие характеристики'!W71</f>
        <v>0</v>
      </c>
      <c r="M71" s="194">
        <f>'общие характеристики'!X71</f>
        <v>0</v>
      </c>
      <c r="N71" s="194">
        <f>'общие характеристики'!Y71</f>
        <v>0</v>
      </c>
      <c r="O71" s="194">
        <f>'общие характеристики'!Z71</f>
        <v>0</v>
      </c>
    </row>
    <row r="72" spans="2:15" ht="15">
      <c r="B72" s="168">
        <v>57</v>
      </c>
      <c r="C72" s="194">
        <f>'общие характеристики'!C72</f>
        <v>0</v>
      </c>
      <c r="D72" s="194">
        <f>'общие характеристики'!D72</f>
        <v>0</v>
      </c>
      <c r="E72" s="194">
        <f>'общие характеристики'!E72</f>
        <v>0</v>
      </c>
      <c r="F72" s="194">
        <f>'общие характеристики'!F72</f>
        <v>0</v>
      </c>
      <c r="G72" s="194">
        <f>'общие характеристики'!G72</f>
        <v>0</v>
      </c>
      <c r="H72" s="194">
        <f>'общие характеристики'!H72</f>
        <v>0</v>
      </c>
      <c r="I72" s="194">
        <f>'общие характеристики'!I72</f>
        <v>0</v>
      </c>
      <c r="J72" s="194">
        <f>'общие характеристики'!J72</f>
        <v>0</v>
      </c>
      <c r="K72" s="194">
        <f>'общие характеристики'!K72</f>
        <v>0</v>
      </c>
      <c r="L72" s="194">
        <f>'общие характеристики'!W72</f>
        <v>0</v>
      </c>
      <c r="M72" s="194">
        <f>'общие характеристики'!X72</f>
        <v>0</v>
      </c>
      <c r="N72" s="194">
        <f>'общие характеристики'!Y72</f>
        <v>0</v>
      </c>
      <c r="O72" s="194">
        <f>'общие характеристики'!Z72</f>
        <v>0</v>
      </c>
    </row>
    <row r="73" spans="2:15" ht="15">
      <c r="B73" s="168">
        <v>58</v>
      </c>
      <c r="C73" s="194">
        <f>'общие характеристики'!C73</f>
        <v>0</v>
      </c>
      <c r="D73" s="194">
        <f>'общие характеристики'!D73</f>
        <v>0</v>
      </c>
      <c r="E73" s="194">
        <f>'общие характеристики'!E73</f>
        <v>0</v>
      </c>
      <c r="F73" s="194">
        <f>'общие характеристики'!F73</f>
        <v>0</v>
      </c>
      <c r="G73" s="194">
        <f>'общие характеристики'!G73</f>
        <v>0</v>
      </c>
      <c r="H73" s="194">
        <f>'общие характеристики'!H73</f>
        <v>0</v>
      </c>
      <c r="I73" s="194">
        <f>'общие характеристики'!I73</f>
        <v>0</v>
      </c>
      <c r="J73" s="194">
        <f>'общие характеристики'!J73</f>
        <v>0</v>
      </c>
      <c r="K73" s="194">
        <f>'общие характеристики'!K73</f>
        <v>0</v>
      </c>
      <c r="L73" s="194">
        <f>'общие характеристики'!W73</f>
        <v>0</v>
      </c>
      <c r="M73" s="194">
        <f>'общие характеристики'!X73</f>
        <v>0</v>
      </c>
      <c r="N73" s="194">
        <f>'общие характеристики'!Y73</f>
        <v>0</v>
      </c>
      <c r="O73" s="194">
        <f>'общие характеристики'!Z73</f>
        <v>0</v>
      </c>
    </row>
    <row r="74" spans="2:15" ht="15">
      <c r="B74" s="168">
        <v>59</v>
      </c>
      <c r="C74" s="194">
        <f>'общие характеристики'!C74</f>
        <v>0</v>
      </c>
      <c r="D74" s="194">
        <f>'общие характеристики'!D74</f>
        <v>0</v>
      </c>
      <c r="E74" s="194">
        <f>'общие характеристики'!E74</f>
        <v>0</v>
      </c>
      <c r="F74" s="194">
        <f>'общие характеристики'!F74</f>
        <v>0</v>
      </c>
      <c r="G74" s="194">
        <f>'общие характеристики'!G74</f>
        <v>0</v>
      </c>
      <c r="H74" s="194">
        <f>'общие характеристики'!H74</f>
        <v>0</v>
      </c>
      <c r="I74" s="194">
        <f>'общие характеристики'!I74</f>
        <v>0</v>
      </c>
      <c r="J74" s="194">
        <f>'общие характеристики'!J74</f>
        <v>0</v>
      </c>
      <c r="K74" s="194">
        <f>'общие характеристики'!K74</f>
        <v>0</v>
      </c>
      <c r="L74" s="194">
        <f>'общие характеристики'!W74</f>
        <v>0</v>
      </c>
      <c r="M74" s="194">
        <f>'общие характеристики'!X74</f>
        <v>0</v>
      </c>
      <c r="N74" s="194">
        <f>'общие характеристики'!Y74</f>
        <v>0</v>
      </c>
      <c r="O74" s="194">
        <f>'общие характеристики'!Z74</f>
        <v>0</v>
      </c>
    </row>
    <row r="75" spans="2:15" ht="15">
      <c r="B75" s="168">
        <v>60</v>
      </c>
      <c r="C75" s="194">
        <f>'общие характеристики'!C75</f>
        <v>0</v>
      </c>
      <c r="D75" s="194">
        <f>'общие характеристики'!D75</f>
        <v>0</v>
      </c>
      <c r="E75" s="194">
        <f>'общие характеристики'!E75</f>
        <v>0</v>
      </c>
      <c r="F75" s="194">
        <f>'общие характеристики'!F75</f>
        <v>0</v>
      </c>
      <c r="G75" s="194">
        <f>'общие характеристики'!G75</f>
        <v>0</v>
      </c>
      <c r="H75" s="194">
        <f>'общие характеристики'!H75</f>
        <v>0</v>
      </c>
      <c r="I75" s="194">
        <f>'общие характеристики'!I75</f>
        <v>0</v>
      </c>
      <c r="J75" s="194">
        <f>'общие характеристики'!J75</f>
        <v>0</v>
      </c>
      <c r="K75" s="194">
        <f>'общие характеристики'!K75</f>
        <v>0</v>
      </c>
      <c r="L75" s="194">
        <f>'общие характеристики'!W75</f>
        <v>0</v>
      </c>
      <c r="M75" s="194">
        <f>'общие характеристики'!X75</f>
        <v>0</v>
      </c>
      <c r="N75" s="194">
        <f>'общие характеристики'!Y75</f>
        <v>0</v>
      </c>
      <c r="O75" s="194">
        <f>'общие характеристики'!Z75</f>
        <v>0</v>
      </c>
    </row>
    <row r="76" spans="2:15" s="23" customFormat="1" ht="18.75" customHeight="1">
      <c r="B76" s="168">
        <v>61</v>
      </c>
      <c r="C76" s="194">
        <f>'общие характеристики'!C76</f>
        <v>0</v>
      </c>
      <c r="D76" s="194">
        <f>'общие характеристики'!D76</f>
        <v>0</v>
      </c>
      <c r="E76" s="194">
        <f>'общие характеристики'!E76</f>
        <v>0</v>
      </c>
      <c r="F76" s="194">
        <f>'общие характеристики'!F76</f>
        <v>0</v>
      </c>
      <c r="G76" s="194">
        <f>'общие характеристики'!G76</f>
        <v>0</v>
      </c>
      <c r="H76" s="194">
        <f>'общие характеристики'!H76</f>
        <v>0</v>
      </c>
      <c r="I76" s="194">
        <f>'общие характеристики'!I76</f>
        <v>0</v>
      </c>
      <c r="J76" s="194">
        <f>'общие характеристики'!J76</f>
        <v>0</v>
      </c>
      <c r="K76" s="194">
        <f>'общие характеристики'!K76</f>
        <v>0</v>
      </c>
      <c r="L76" s="194">
        <f>'общие характеристики'!W76</f>
        <v>0</v>
      </c>
      <c r="M76" s="194">
        <f>'общие характеристики'!X76</f>
        <v>0</v>
      </c>
      <c r="N76" s="194">
        <f>'общие характеристики'!Y76</f>
        <v>0</v>
      </c>
      <c r="O76" s="194">
        <f>'общие характеристики'!Z76</f>
        <v>0</v>
      </c>
    </row>
    <row r="77" spans="2:15" ht="15">
      <c r="B77" s="168">
        <v>62</v>
      </c>
      <c r="C77" s="194">
        <f>'общие характеристики'!C77</f>
        <v>0</v>
      </c>
      <c r="D77" s="194">
        <f>'общие характеристики'!D77</f>
        <v>0</v>
      </c>
      <c r="E77" s="194">
        <f>'общие характеристики'!E77</f>
        <v>0</v>
      </c>
      <c r="F77" s="194">
        <f>'общие характеристики'!F77</f>
        <v>0</v>
      </c>
      <c r="G77" s="194">
        <f>'общие характеристики'!G77</f>
        <v>0</v>
      </c>
      <c r="H77" s="194">
        <f>'общие характеристики'!H77</f>
        <v>0</v>
      </c>
      <c r="I77" s="194">
        <f>'общие характеристики'!I77</f>
        <v>0</v>
      </c>
      <c r="J77" s="194">
        <f>'общие характеристики'!J77</f>
        <v>0</v>
      </c>
      <c r="K77" s="194">
        <f>'общие характеристики'!K77</f>
        <v>0</v>
      </c>
      <c r="L77" s="194">
        <f>'общие характеристики'!W77</f>
        <v>0</v>
      </c>
      <c r="M77" s="194">
        <f>'общие характеристики'!X77</f>
        <v>0</v>
      </c>
      <c r="N77" s="194">
        <f>'общие характеристики'!Y77</f>
        <v>0</v>
      </c>
      <c r="O77" s="194">
        <f>'общие характеристики'!Z77</f>
        <v>0</v>
      </c>
    </row>
    <row r="78" spans="2:15" ht="15">
      <c r="B78" s="168">
        <v>63</v>
      </c>
      <c r="C78" s="194">
        <f>'общие характеристики'!C78</f>
        <v>0</v>
      </c>
      <c r="D78" s="194">
        <f>'общие характеристики'!D78</f>
        <v>0</v>
      </c>
      <c r="E78" s="194">
        <f>'общие характеристики'!E78</f>
        <v>0</v>
      </c>
      <c r="F78" s="194">
        <f>'общие характеристики'!F78</f>
        <v>0</v>
      </c>
      <c r="G78" s="194">
        <f>'общие характеристики'!G78</f>
        <v>0</v>
      </c>
      <c r="H78" s="194">
        <f>'общие характеристики'!H78</f>
        <v>0</v>
      </c>
      <c r="I78" s="194">
        <f>'общие характеристики'!I78</f>
        <v>0</v>
      </c>
      <c r="J78" s="194">
        <f>'общие характеристики'!J78</f>
        <v>0</v>
      </c>
      <c r="K78" s="194">
        <f>'общие характеристики'!K78</f>
        <v>0</v>
      </c>
      <c r="L78" s="194">
        <f>'общие характеристики'!W78</f>
        <v>0</v>
      </c>
      <c r="M78" s="194">
        <f>'общие характеристики'!X78</f>
        <v>0</v>
      </c>
      <c r="N78" s="194">
        <f>'общие характеристики'!Y78</f>
        <v>0</v>
      </c>
      <c r="O78" s="194">
        <f>'общие характеристики'!Z78</f>
        <v>0</v>
      </c>
    </row>
    <row r="79" spans="2:15" ht="15">
      <c r="B79" s="168">
        <v>64</v>
      </c>
      <c r="C79" s="194">
        <f>'общие характеристики'!C79</f>
        <v>0</v>
      </c>
      <c r="D79" s="194">
        <f>'общие характеристики'!D79</f>
        <v>0</v>
      </c>
      <c r="E79" s="194">
        <f>'общие характеристики'!E79</f>
        <v>0</v>
      </c>
      <c r="F79" s="194">
        <f>'общие характеристики'!F79</f>
        <v>0</v>
      </c>
      <c r="G79" s="194">
        <f>'общие характеристики'!G79</f>
        <v>0</v>
      </c>
      <c r="H79" s="194">
        <f>'общие характеристики'!H79</f>
        <v>0</v>
      </c>
      <c r="I79" s="194">
        <f>'общие характеристики'!I79</f>
        <v>0</v>
      </c>
      <c r="J79" s="194">
        <f>'общие характеристики'!J79</f>
        <v>0</v>
      </c>
      <c r="K79" s="194">
        <f>'общие характеристики'!K79</f>
        <v>0</v>
      </c>
      <c r="L79" s="194">
        <f>'общие характеристики'!W79</f>
        <v>0</v>
      </c>
      <c r="M79" s="194">
        <f>'общие характеристики'!X79</f>
        <v>0</v>
      </c>
      <c r="N79" s="194">
        <f>'общие характеристики'!Y79</f>
        <v>0</v>
      </c>
      <c r="O79" s="194">
        <f>'общие характеристики'!Z79</f>
        <v>0</v>
      </c>
    </row>
    <row r="80" spans="2:15" ht="15">
      <c r="B80" s="168">
        <v>65</v>
      </c>
      <c r="C80" s="194">
        <f>'общие характеристики'!C80</f>
        <v>0</v>
      </c>
      <c r="D80" s="194">
        <f>'общие характеристики'!D80</f>
        <v>0</v>
      </c>
      <c r="E80" s="194">
        <f>'общие характеристики'!E80</f>
        <v>0</v>
      </c>
      <c r="F80" s="194">
        <f>'общие характеристики'!F80</f>
        <v>0</v>
      </c>
      <c r="G80" s="194">
        <f>'общие характеристики'!G80</f>
        <v>0</v>
      </c>
      <c r="H80" s="194">
        <f>'общие характеристики'!H80</f>
        <v>0</v>
      </c>
      <c r="I80" s="194">
        <f>'общие характеристики'!I80</f>
        <v>0</v>
      </c>
      <c r="J80" s="194">
        <f>'общие характеристики'!J80</f>
        <v>0</v>
      </c>
      <c r="K80" s="194">
        <f>'общие характеристики'!K80</f>
        <v>0</v>
      </c>
      <c r="L80" s="194">
        <f>'общие характеристики'!W80</f>
        <v>0</v>
      </c>
      <c r="M80" s="194">
        <f>'общие характеристики'!X80</f>
        <v>0</v>
      </c>
      <c r="N80" s="194">
        <f>'общие характеристики'!Y80</f>
        <v>0</v>
      </c>
      <c r="O80" s="194">
        <f>'общие характеристики'!Z80</f>
        <v>0</v>
      </c>
    </row>
    <row r="81" spans="2:15" ht="15">
      <c r="B81" s="168">
        <v>66</v>
      </c>
      <c r="C81" s="194">
        <f>'общие характеристики'!C81</f>
        <v>0</v>
      </c>
      <c r="D81" s="194">
        <f>'общие характеристики'!D81</f>
        <v>0</v>
      </c>
      <c r="E81" s="194">
        <f>'общие характеристики'!E81</f>
        <v>0</v>
      </c>
      <c r="F81" s="194">
        <f>'общие характеристики'!F81</f>
        <v>0</v>
      </c>
      <c r="G81" s="194">
        <f>'общие характеристики'!G81</f>
        <v>0</v>
      </c>
      <c r="H81" s="194">
        <f>'общие характеристики'!H81</f>
        <v>0</v>
      </c>
      <c r="I81" s="194">
        <f>'общие характеристики'!I81</f>
        <v>0</v>
      </c>
      <c r="J81" s="194">
        <f>'общие характеристики'!J81</f>
        <v>0</v>
      </c>
      <c r="K81" s="194">
        <f>'общие характеристики'!K81</f>
        <v>0</v>
      </c>
      <c r="L81" s="194">
        <f>'общие характеристики'!W81</f>
        <v>0</v>
      </c>
      <c r="M81" s="194">
        <f>'общие характеристики'!X81</f>
        <v>0</v>
      </c>
      <c r="N81" s="194">
        <f>'общие характеристики'!Y81</f>
        <v>0</v>
      </c>
      <c r="O81" s="194">
        <f>'общие характеристики'!Z81</f>
        <v>0</v>
      </c>
    </row>
    <row r="82" spans="2:15" ht="15">
      <c r="B82" s="168">
        <v>67</v>
      </c>
      <c r="C82" s="194">
        <f>'общие характеристики'!C82</f>
        <v>0</v>
      </c>
      <c r="D82" s="194">
        <f>'общие характеристики'!D82</f>
        <v>0</v>
      </c>
      <c r="E82" s="194">
        <f>'общие характеристики'!E82</f>
        <v>0</v>
      </c>
      <c r="F82" s="194">
        <f>'общие характеристики'!F82</f>
        <v>0</v>
      </c>
      <c r="G82" s="194">
        <f>'общие характеристики'!G82</f>
        <v>0</v>
      </c>
      <c r="H82" s="194">
        <f>'общие характеристики'!H82</f>
        <v>0</v>
      </c>
      <c r="I82" s="194">
        <f>'общие характеристики'!I82</f>
        <v>0</v>
      </c>
      <c r="J82" s="194">
        <f>'общие характеристики'!J82</f>
        <v>0</v>
      </c>
      <c r="K82" s="194">
        <f>'общие характеристики'!K82</f>
        <v>0</v>
      </c>
      <c r="L82" s="194">
        <f>'общие характеристики'!W82</f>
        <v>0</v>
      </c>
      <c r="M82" s="194">
        <f>'общие характеристики'!X82</f>
        <v>0</v>
      </c>
      <c r="N82" s="194">
        <f>'общие характеристики'!Y82</f>
        <v>0</v>
      </c>
      <c r="O82" s="194">
        <f>'общие характеристики'!Z82</f>
        <v>0</v>
      </c>
    </row>
    <row r="83" spans="2:15" ht="15">
      <c r="B83" s="168">
        <v>68</v>
      </c>
      <c r="C83" s="194">
        <f>'общие характеристики'!C83</f>
        <v>0</v>
      </c>
      <c r="D83" s="194">
        <f>'общие характеристики'!D83</f>
        <v>0</v>
      </c>
      <c r="E83" s="194">
        <f>'общие характеристики'!E83</f>
        <v>0</v>
      </c>
      <c r="F83" s="194">
        <f>'общие характеристики'!F83</f>
        <v>0</v>
      </c>
      <c r="G83" s="194">
        <f>'общие характеристики'!G83</f>
        <v>0</v>
      </c>
      <c r="H83" s="194">
        <f>'общие характеристики'!H83</f>
        <v>0</v>
      </c>
      <c r="I83" s="194">
        <f>'общие характеристики'!I83</f>
        <v>0</v>
      </c>
      <c r="J83" s="194">
        <f>'общие характеристики'!J83</f>
        <v>0</v>
      </c>
      <c r="K83" s="194">
        <f>'общие характеристики'!K83</f>
        <v>0</v>
      </c>
      <c r="L83" s="194">
        <f>'общие характеристики'!W83</f>
        <v>0</v>
      </c>
      <c r="M83" s="194">
        <f>'общие характеристики'!X83</f>
        <v>0</v>
      </c>
      <c r="N83" s="194">
        <f>'общие характеристики'!Y83</f>
        <v>0</v>
      </c>
      <c r="O83" s="194">
        <f>'общие характеристики'!Z83</f>
        <v>0</v>
      </c>
    </row>
    <row r="84" spans="2:15" ht="15">
      <c r="B84" s="168">
        <v>69</v>
      </c>
      <c r="C84" s="194">
        <f>'общие характеристики'!C84</f>
        <v>0</v>
      </c>
      <c r="D84" s="194">
        <f>'общие характеристики'!D84</f>
        <v>0</v>
      </c>
      <c r="E84" s="194">
        <f>'общие характеристики'!E84</f>
        <v>0</v>
      </c>
      <c r="F84" s="194">
        <f>'общие характеристики'!F84</f>
        <v>0</v>
      </c>
      <c r="G84" s="194">
        <f>'общие характеристики'!G84</f>
        <v>0</v>
      </c>
      <c r="H84" s="194">
        <f>'общие характеристики'!H84</f>
        <v>0</v>
      </c>
      <c r="I84" s="194">
        <f>'общие характеристики'!I84</f>
        <v>0</v>
      </c>
      <c r="J84" s="194">
        <f>'общие характеристики'!J84</f>
        <v>0</v>
      </c>
      <c r="K84" s="194">
        <f>'общие характеристики'!K84</f>
        <v>0</v>
      </c>
      <c r="L84" s="194">
        <f>'общие характеристики'!W84</f>
        <v>0</v>
      </c>
      <c r="M84" s="194">
        <f>'общие характеристики'!X84</f>
        <v>0</v>
      </c>
      <c r="N84" s="194">
        <f>'общие характеристики'!Y84</f>
        <v>0</v>
      </c>
      <c r="O84" s="194">
        <f>'общие характеристики'!Z84</f>
        <v>0</v>
      </c>
    </row>
    <row r="85" spans="2:15" ht="15">
      <c r="B85" s="168">
        <v>70</v>
      </c>
      <c r="C85" s="194">
        <f>'общие характеристики'!C85</f>
        <v>0</v>
      </c>
      <c r="D85" s="194">
        <f>'общие характеристики'!D85</f>
        <v>0</v>
      </c>
      <c r="E85" s="194">
        <f>'общие характеристики'!E85</f>
        <v>0</v>
      </c>
      <c r="F85" s="194">
        <f>'общие характеристики'!F85</f>
        <v>0</v>
      </c>
      <c r="G85" s="194">
        <f>'общие характеристики'!G85</f>
        <v>0</v>
      </c>
      <c r="H85" s="194">
        <f>'общие характеристики'!H85</f>
        <v>0</v>
      </c>
      <c r="I85" s="194">
        <f>'общие характеристики'!I85</f>
        <v>0</v>
      </c>
      <c r="J85" s="194">
        <f>'общие характеристики'!J85</f>
        <v>0</v>
      </c>
      <c r="K85" s="194">
        <f>'общие характеристики'!K85</f>
        <v>0</v>
      </c>
      <c r="L85" s="194">
        <f>'общие характеристики'!W85</f>
        <v>0</v>
      </c>
      <c r="M85" s="194">
        <f>'общие характеристики'!X85</f>
        <v>0</v>
      </c>
      <c r="N85" s="194">
        <f>'общие характеристики'!Y85</f>
        <v>0</v>
      </c>
      <c r="O85" s="194">
        <f>'общие характеристики'!Z85</f>
        <v>0</v>
      </c>
    </row>
    <row r="86" spans="2:15" ht="15">
      <c r="B86" s="168">
        <v>71</v>
      </c>
      <c r="C86" s="194">
        <f>'общие характеристики'!C86</f>
        <v>0</v>
      </c>
      <c r="D86" s="194">
        <f>'общие характеристики'!D86</f>
        <v>0</v>
      </c>
      <c r="E86" s="194">
        <f>'общие характеристики'!E86</f>
        <v>0</v>
      </c>
      <c r="F86" s="194">
        <f>'общие характеристики'!F86</f>
        <v>0</v>
      </c>
      <c r="G86" s="194">
        <f>'общие характеристики'!G86</f>
        <v>0</v>
      </c>
      <c r="H86" s="194">
        <f>'общие характеристики'!H86</f>
        <v>0</v>
      </c>
      <c r="I86" s="194">
        <f>'общие характеристики'!I86</f>
        <v>0</v>
      </c>
      <c r="J86" s="194">
        <f>'общие характеристики'!J86</f>
        <v>0</v>
      </c>
      <c r="K86" s="194">
        <f>'общие характеристики'!K86</f>
        <v>0</v>
      </c>
      <c r="L86" s="194">
        <f>'общие характеристики'!W86</f>
        <v>0</v>
      </c>
      <c r="M86" s="194">
        <f>'общие характеристики'!X86</f>
        <v>0</v>
      </c>
      <c r="N86" s="194">
        <f>'общие характеристики'!Y86</f>
        <v>0</v>
      </c>
      <c r="O86" s="194">
        <f>'общие характеристики'!Z86</f>
        <v>0</v>
      </c>
    </row>
    <row r="87" spans="2:15" ht="15">
      <c r="B87" s="168">
        <v>72</v>
      </c>
      <c r="C87" s="194">
        <f>'общие характеристики'!C87</f>
        <v>0</v>
      </c>
      <c r="D87" s="194">
        <f>'общие характеристики'!D87</f>
        <v>0</v>
      </c>
      <c r="E87" s="194">
        <f>'общие характеристики'!E87</f>
        <v>0</v>
      </c>
      <c r="F87" s="194">
        <f>'общие характеристики'!F87</f>
        <v>0</v>
      </c>
      <c r="G87" s="194">
        <f>'общие характеристики'!G87</f>
        <v>0</v>
      </c>
      <c r="H87" s="194">
        <f>'общие характеристики'!H87</f>
        <v>0</v>
      </c>
      <c r="I87" s="194">
        <f>'общие характеристики'!I87</f>
        <v>0</v>
      </c>
      <c r="J87" s="194">
        <f>'общие характеристики'!J87</f>
        <v>0</v>
      </c>
      <c r="K87" s="194">
        <f>'общие характеристики'!K87</f>
        <v>0</v>
      </c>
      <c r="L87" s="194">
        <f>'общие характеристики'!W87</f>
        <v>0</v>
      </c>
      <c r="M87" s="194">
        <f>'общие характеристики'!X87</f>
        <v>0</v>
      </c>
      <c r="N87" s="194">
        <f>'общие характеристики'!Y87</f>
        <v>0</v>
      </c>
      <c r="O87" s="194">
        <f>'общие характеристики'!Z87</f>
        <v>0</v>
      </c>
    </row>
    <row r="88" spans="2:15" ht="15">
      <c r="B88" s="168">
        <v>73</v>
      </c>
      <c r="C88" s="194">
        <f>'общие характеристики'!C88</f>
        <v>0</v>
      </c>
      <c r="D88" s="194">
        <f>'общие характеристики'!D88</f>
        <v>0</v>
      </c>
      <c r="E88" s="194">
        <f>'общие характеристики'!E88</f>
        <v>0</v>
      </c>
      <c r="F88" s="194">
        <f>'общие характеристики'!F88</f>
        <v>0</v>
      </c>
      <c r="G88" s="194">
        <f>'общие характеристики'!G88</f>
        <v>0</v>
      </c>
      <c r="H88" s="194">
        <f>'общие характеристики'!H88</f>
        <v>0</v>
      </c>
      <c r="I88" s="194">
        <f>'общие характеристики'!I88</f>
        <v>0</v>
      </c>
      <c r="J88" s="194">
        <f>'общие характеристики'!J88</f>
        <v>0</v>
      </c>
      <c r="K88" s="194">
        <f>'общие характеристики'!K88</f>
        <v>0</v>
      </c>
      <c r="L88" s="194">
        <f>'общие характеристики'!W88</f>
        <v>0</v>
      </c>
      <c r="M88" s="194">
        <f>'общие характеристики'!X88</f>
        <v>0</v>
      </c>
      <c r="N88" s="194">
        <f>'общие характеристики'!Y88</f>
        <v>0</v>
      </c>
      <c r="O88" s="194">
        <f>'общие характеристики'!Z88</f>
        <v>0</v>
      </c>
    </row>
    <row r="89" spans="2:15" ht="15">
      <c r="B89" s="168">
        <v>74</v>
      </c>
      <c r="C89" s="194">
        <f>'общие характеристики'!C89</f>
        <v>0</v>
      </c>
      <c r="D89" s="194">
        <f>'общие характеристики'!D89</f>
        <v>0</v>
      </c>
      <c r="E89" s="194">
        <f>'общие характеристики'!E89</f>
        <v>0</v>
      </c>
      <c r="F89" s="194">
        <f>'общие характеристики'!F89</f>
        <v>0</v>
      </c>
      <c r="G89" s="194">
        <f>'общие характеристики'!G89</f>
        <v>0</v>
      </c>
      <c r="H89" s="194">
        <f>'общие характеристики'!H89</f>
        <v>0</v>
      </c>
      <c r="I89" s="194">
        <f>'общие характеристики'!I89</f>
        <v>0</v>
      </c>
      <c r="J89" s="194">
        <f>'общие характеристики'!J89</f>
        <v>0</v>
      </c>
      <c r="K89" s="194">
        <f>'общие характеристики'!K89</f>
        <v>0</v>
      </c>
      <c r="L89" s="194">
        <f>'общие характеристики'!W89</f>
        <v>0</v>
      </c>
      <c r="M89" s="194">
        <f>'общие характеристики'!X89</f>
        <v>0</v>
      </c>
      <c r="N89" s="194">
        <f>'общие характеристики'!Y89</f>
        <v>0</v>
      </c>
      <c r="O89" s="194">
        <f>'общие характеристики'!Z89</f>
        <v>0</v>
      </c>
    </row>
    <row r="90" spans="2:15" ht="15">
      <c r="B90" s="168">
        <v>75</v>
      </c>
      <c r="C90" s="194">
        <f>'общие характеристики'!C90</f>
        <v>0</v>
      </c>
      <c r="D90" s="194">
        <f>'общие характеристики'!D90</f>
        <v>0</v>
      </c>
      <c r="E90" s="194">
        <f>'общие характеристики'!E90</f>
        <v>0</v>
      </c>
      <c r="F90" s="194">
        <f>'общие характеристики'!F90</f>
        <v>0</v>
      </c>
      <c r="G90" s="194">
        <f>'общие характеристики'!G90</f>
        <v>0</v>
      </c>
      <c r="H90" s="194">
        <f>'общие характеристики'!H90</f>
        <v>0</v>
      </c>
      <c r="I90" s="194">
        <f>'общие характеристики'!I90</f>
        <v>0</v>
      </c>
      <c r="J90" s="194">
        <f>'общие характеристики'!J90</f>
        <v>0</v>
      </c>
      <c r="K90" s="194">
        <f>'общие характеристики'!K90</f>
        <v>0</v>
      </c>
      <c r="L90" s="194">
        <f>'общие характеристики'!W90</f>
        <v>0</v>
      </c>
      <c r="M90" s="194">
        <f>'общие характеристики'!X90</f>
        <v>0</v>
      </c>
      <c r="N90" s="194">
        <f>'общие характеристики'!Y90</f>
        <v>0</v>
      </c>
      <c r="O90" s="194">
        <f>'общие характеристики'!Z90</f>
        <v>0</v>
      </c>
    </row>
    <row r="91" spans="2:15" ht="15">
      <c r="B91" s="168">
        <v>76</v>
      </c>
      <c r="C91" s="194">
        <f>'общие характеристики'!C91</f>
        <v>0</v>
      </c>
      <c r="D91" s="194">
        <f>'общие характеристики'!D91</f>
        <v>0</v>
      </c>
      <c r="E91" s="194">
        <f>'общие характеристики'!E91</f>
        <v>0</v>
      </c>
      <c r="F91" s="194">
        <f>'общие характеристики'!F91</f>
        <v>0</v>
      </c>
      <c r="G91" s="194">
        <f>'общие характеристики'!G91</f>
        <v>0</v>
      </c>
      <c r="H91" s="194">
        <f>'общие характеристики'!H91</f>
        <v>0</v>
      </c>
      <c r="I91" s="194">
        <f>'общие характеристики'!I91</f>
        <v>0</v>
      </c>
      <c r="J91" s="194">
        <f>'общие характеристики'!J91</f>
        <v>0</v>
      </c>
      <c r="K91" s="194">
        <f>'общие характеристики'!K91</f>
        <v>0</v>
      </c>
      <c r="L91" s="194">
        <f>'общие характеристики'!W91</f>
        <v>0</v>
      </c>
      <c r="M91" s="194">
        <f>'общие характеристики'!X91</f>
        <v>0</v>
      </c>
      <c r="N91" s="194">
        <f>'общие характеристики'!Y91</f>
        <v>0</v>
      </c>
      <c r="O91" s="194">
        <f>'общие характеристики'!Z91</f>
        <v>0</v>
      </c>
    </row>
    <row r="92" spans="2:15" ht="15">
      <c r="B92" s="168">
        <v>77</v>
      </c>
      <c r="C92" s="194">
        <f>'общие характеристики'!C92</f>
        <v>0</v>
      </c>
      <c r="D92" s="194">
        <f>'общие характеристики'!D92</f>
        <v>0</v>
      </c>
      <c r="E92" s="194">
        <f>'общие характеристики'!E92</f>
        <v>0</v>
      </c>
      <c r="F92" s="194">
        <f>'общие характеристики'!F92</f>
        <v>0</v>
      </c>
      <c r="G92" s="194">
        <f>'общие характеристики'!G92</f>
        <v>0</v>
      </c>
      <c r="H92" s="194">
        <f>'общие характеристики'!H92</f>
        <v>0</v>
      </c>
      <c r="I92" s="194">
        <f>'общие характеристики'!I92</f>
        <v>0</v>
      </c>
      <c r="J92" s="194">
        <f>'общие характеристики'!J92</f>
        <v>0</v>
      </c>
      <c r="K92" s="194">
        <f>'общие характеристики'!K92</f>
        <v>0</v>
      </c>
      <c r="L92" s="194">
        <f>'общие характеристики'!W92</f>
        <v>0</v>
      </c>
      <c r="M92" s="194">
        <f>'общие характеристики'!X92</f>
        <v>0</v>
      </c>
      <c r="N92" s="194">
        <f>'общие характеристики'!Y92</f>
        <v>0</v>
      </c>
      <c r="O92" s="194">
        <f>'общие характеристики'!Z92</f>
        <v>0</v>
      </c>
    </row>
    <row r="93" spans="2:15" ht="15">
      <c r="B93" s="168">
        <v>78</v>
      </c>
      <c r="C93" s="194">
        <f>'общие характеристики'!C93</f>
        <v>0</v>
      </c>
      <c r="D93" s="194">
        <f>'общие характеристики'!D93</f>
        <v>0</v>
      </c>
      <c r="E93" s="194">
        <f>'общие характеристики'!E93</f>
        <v>0</v>
      </c>
      <c r="F93" s="194">
        <f>'общие характеристики'!F93</f>
        <v>0</v>
      </c>
      <c r="G93" s="194">
        <f>'общие характеристики'!G93</f>
        <v>0</v>
      </c>
      <c r="H93" s="194">
        <f>'общие характеристики'!H93</f>
        <v>0</v>
      </c>
      <c r="I93" s="194">
        <f>'общие характеристики'!I93</f>
        <v>0</v>
      </c>
      <c r="J93" s="194">
        <f>'общие характеристики'!J93</f>
        <v>0</v>
      </c>
      <c r="K93" s="194">
        <f>'общие характеристики'!K93</f>
        <v>0</v>
      </c>
      <c r="L93" s="194">
        <f>'общие характеристики'!W93</f>
        <v>0</v>
      </c>
      <c r="M93" s="194">
        <f>'общие характеристики'!X93</f>
        <v>0</v>
      </c>
      <c r="N93" s="194">
        <f>'общие характеристики'!Y93</f>
        <v>0</v>
      </c>
      <c r="O93" s="194">
        <f>'общие характеристики'!Z93</f>
        <v>0</v>
      </c>
    </row>
    <row r="94" spans="2:15" ht="15">
      <c r="B94" s="168">
        <v>79</v>
      </c>
      <c r="C94" s="194">
        <f>'общие характеристики'!C94</f>
        <v>0</v>
      </c>
      <c r="D94" s="194">
        <f>'общие характеристики'!D94</f>
        <v>0</v>
      </c>
      <c r="E94" s="194">
        <f>'общие характеристики'!E94</f>
        <v>0</v>
      </c>
      <c r="F94" s="194">
        <f>'общие характеристики'!F94</f>
        <v>0</v>
      </c>
      <c r="G94" s="194">
        <f>'общие характеристики'!G94</f>
        <v>0</v>
      </c>
      <c r="H94" s="194">
        <f>'общие характеристики'!H94</f>
        <v>0</v>
      </c>
      <c r="I94" s="194">
        <f>'общие характеристики'!I94</f>
        <v>0</v>
      </c>
      <c r="J94" s="194">
        <f>'общие характеристики'!J94</f>
        <v>0</v>
      </c>
      <c r="K94" s="194">
        <f>'общие характеристики'!K94</f>
        <v>0</v>
      </c>
      <c r="L94" s="194">
        <f>'общие характеристики'!W94</f>
        <v>0</v>
      </c>
      <c r="M94" s="194">
        <f>'общие характеристики'!X94</f>
        <v>0</v>
      </c>
      <c r="N94" s="194">
        <f>'общие характеристики'!Y94</f>
        <v>0</v>
      </c>
      <c r="O94" s="194">
        <f>'общие характеристики'!Z94</f>
        <v>0</v>
      </c>
    </row>
    <row r="95" spans="2:15" ht="15">
      <c r="B95" s="168">
        <v>80</v>
      </c>
      <c r="C95" s="194">
        <f>'общие характеристики'!C95</f>
        <v>0</v>
      </c>
      <c r="D95" s="194">
        <f>'общие характеристики'!D95</f>
        <v>0</v>
      </c>
      <c r="E95" s="194">
        <f>'общие характеристики'!E95</f>
        <v>0</v>
      </c>
      <c r="F95" s="194">
        <f>'общие характеристики'!F95</f>
        <v>0</v>
      </c>
      <c r="G95" s="194">
        <f>'общие характеристики'!G95</f>
        <v>0</v>
      </c>
      <c r="H95" s="194">
        <f>'общие характеристики'!H95</f>
        <v>0</v>
      </c>
      <c r="I95" s="194">
        <f>'общие характеристики'!I95</f>
        <v>0</v>
      </c>
      <c r="J95" s="194">
        <f>'общие характеристики'!J95</f>
        <v>0</v>
      </c>
      <c r="K95" s="194">
        <f>'общие характеристики'!K95</f>
        <v>0</v>
      </c>
      <c r="L95" s="194">
        <f>'общие характеристики'!W95</f>
        <v>0</v>
      </c>
      <c r="M95" s="194">
        <f>'общие характеристики'!X95</f>
        <v>0</v>
      </c>
      <c r="N95" s="194">
        <f>'общие характеристики'!Y95</f>
        <v>0</v>
      </c>
      <c r="O95" s="194">
        <f>'общие характеристики'!Z95</f>
        <v>0</v>
      </c>
    </row>
    <row r="96" spans="2:15" ht="15">
      <c r="B96" s="168">
        <v>81</v>
      </c>
      <c r="C96" s="194">
        <f>'общие характеристики'!C96</f>
        <v>0</v>
      </c>
      <c r="D96" s="194">
        <f>'общие характеристики'!D96</f>
        <v>0</v>
      </c>
      <c r="E96" s="194">
        <f>'общие характеристики'!E96</f>
        <v>0</v>
      </c>
      <c r="F96" s="194">
        <f>'общие характеристики'!F96</f>
        <v>0</v>
      </c>
      <c r="G96" s="194">
        <f>'общие характеристики'!G96</f>
        <v>0</v>
      </c>
      <c r="H96" s="194">
        <f>'общие характеристики'!H96</f>
        <v>0</v>
      </c>
      <c r="I96" s="194">
        <f>'общие характеристики'!I96</f>
        <v>0</v>
      </c>
      <c r="J96" s="194">
        <f>'общие характеристики'!J96</f>
        <v>0</v>
      </c>
      <c r="K96" s="194">
        <f>'общие характеристики'!K96</f>
        <v>0</v>
      </c>
      <c r="L96" s="194">
        <f>'общие характеристики'!W96</f>
        <v>0</v>
      </c>
      <c r="M96" s="194">
        <f>'общие характеристики'!X96</f>
        <v>0</v>
      </c>
      <c r="N96" s="194">
        <f>'общие характеристики'!Y96</f>
        <v>0</v>
      </c>
      <c r="O96" s="194">
        <f>'общие характеристики'!Z96</f>
        <v>0</v>
      </c>
    </row>
    <row r="97" spans="2:15" ht="15">
      <c r="B97" s="168">
        <v>82</v>
      </c>
      <c r="C97" s="194">
        <f>'общие характеристики'!C97</f>
        <v>0</v>
      </c>
      <c r="D97" s="194">
        <f>'общие характеристики'!D97</f>
        <v>0</v>
      </c>
      <c r="E97" s="194">
        <f>'общие характеристики'!E97</f>
        <v>0</v>
      </c>
      <c r="F97" s="194">
        <f>'общие характеристики'!F97</f>
        <v>0</v>
      </c>
      <c r="G97" s="194">
        <f>'общие характеристики'!G97</f>
        <v>0</v>
      </c>
      <c r="H97" s="194">
        <f>'общие характеристики'!H97</f>
        <v>0</v>
      </c>
      <c r="I97" s="194">
        <f>'общие характеристики'!I97</f>
        <v>0</v>
      </c>
      <c r="J97" s="194">
        <f>'общие характеристики'!J97</f>
        <v>0</v>
      </c>
      <c r="K97" s="194">
        <f>'общие характеристики'!K97</f>
        <v>0</v>
      </c>
      <c r="L97" s="194">
        <f>'общие характеристики'!W97</f>
        <v>0</v>
      </c>
      <c r="M97" s="194">
        <f>'общие характеристики'!X97</f>
        <v>0</v>
      </c>
      <c r="N97" s="194">
        <f>'общие характеристики'!Y97</f>
        <v>0</v>
      </c>
      <c r="O97" s="194">
        <f>'общие характеристики'!Z97</f>
        <v>0</v>
      </c>
    </row>
    <row r="98" spans="2:15" ht="15">
      <c r="B98" s="168">
        <v>83</v>
      </c>
      <c r="C98" s="194">
        <f>'общие характеристики'!C98</f>
        <v>0</v>
      </c>
      <c r="D98" s="194">
        <f>'общие характеристики'!D98</f>
        <v>0</v>
      </c>
      <c r="E98" s="194">
        <f>'общие характеристики'!E98</f>
        <v>0</v>
      </c>
      <c r="F98" s="194">
        <f>'общие характеристики'!F98</f>
        <v>0</v>
      </c>
      <c r="G98" s="194">
        <f>'общие характеристики'!G98</f>
        <v>0</v>
      </c>
      <c r="H98" s="194">
        <f>'общие характеристики'!H98</f>
        <v>0</v>
      </c>
      <c r="I98" s="194">
        <f>'общие характеристики'!I98</f>
        <v>0</v>
      </c>
      <c r="J98" s="194">
        <f>'общие характеристики'!J98</f>
        <v>0</v>
      </c>
      <c r="K98" s="194">
        <f>'общие характеристики'!K98</f>
        <v>0</v>
      </c>
      <c r="L98" s="194">
        <f>'общие характеристики'!W98</f>
        <v>0</v>
      </c>
      <c r="M98" s="194">
        <f>'общие характеристики'!X98</f>
        <v>0</v>
      </c>
      <c r="N98" s="194">
        <f>'общие характеристики'!Y98</f>
        <v>0</v>
      </c>
      <c r="O98" s="194">
        <f>'общие характеристики'!Z98</f>
        <v>0</v>
      </c>
    </row>
    <row r="99" spans="2:15" ht="15">
      <c r="B99" s="168">
        <v>84</v>
      </c>
      <c r="C99" s="194">
        <f>'общие характеристики'!C99</f>
        <v>0</v>
      </c>
      <c r="D99" s="194">
        <f>'общие характеристики'!D99</f>
        <v>0</v>
      </c>
      <c r="E99" s="194">
        <f>'общие характеристики'!E99</f>
        <v>0</v>
      </c>
      <c r="F99" s="194">
        <f>'общие характеристики'!F99</f>
        <v>0</v>
      </c>
      <c r="G99" s="194">
        <f>'общие характеристики'!G99</f>
        <v>0</v>
      </c>
      <c r="H99" s="194">
        <f>'общие характеристики'!H99</f>
        <v>0</v>
      </c>
      <c r="I99" s="194">
        <f>'общие характеристики'!I99</f>
        <v>0</v>
      </c>
      <c r="J99" s="194">
        <f>'общие характеристики'!J99</f>
        <v>0</v>
      </c>
      <c r="K99" s="194">
        <f>'общие характеристики'!K99</f>
        <v>0</v>
      </c>
      <c r="L99" s="194">
        <f>'общие характеристики'!W99</f>
        <v>0</v>
      </c>
      <c r="M99" s="194">
        <f>'общие характеристики'!X99</f>
        <v>0</v>
      </c>
      <c r="N99" s="194">
        <f>'общие характеристики'!Y99</f>
        <v>0</v>
      </c>
      <c r="O99" s="194">
        <f>'общие характеристики'!Z99</f>
        <v>0</v>
      </c>
    </row>
    <row r="100" spans="2:15" ht="15">
      <c r="B100" s="168">
        <v>85</v>
      </c>
      <c r="C100" s="194">
        <f>'общие характеристики'!C100</f>
        <v>0</v>
      </c>
      <c r="D100" s="194">
        <f>'общие характеристики'!D100</f>
        <v>0</v>
      </c>
      <c r="E100" s="194">
        <f>'общие характеристики'!E100</f>
        <v>0</v>
      </c>
      <c r="F100" s="194">
        <f>'общие характеристики'!F100</f>
        <v>0</v>
      </c>
      <c r="G100" s="194">
        <f>'общие характеристики'!G100</f>
        <v>0</v>
      </c>
      <c r="H100" s="194">
        <f>'общие характеристики'!H100</f>
        <v>0</v>
      </c>
      <c r="I100" s="194">
        <f>'общие характеристики'!I100</f>
        <v>0</v>
      </c>
      <c r="J100" s="194">
        <f>'общие характеристики'!J100</f>
        <v>0</v>
      </c>
      <c r="K100" s="194">
        <f>'общие характеристики'!K100</f>
        <v>0</v>
      </c>
      <c r="L100" s="194">
        <f>'общие характеристики'!W100</f>
        <v>0</v>
      </c>
      <c r="M100" s="194">
        <f>'общие характеристики'!X100</f>
        <v>0</v>
      </c>
      <c r="N100" s="194">
        <f>'общие характеристики'!Y100</f>
        <v>0</v>
      </c>
      <c r="O100" s="194">
        <f>'общие характеристики'!Z100</f>
        <v>0</v>
      </c>
    </row>
    <row r="101" spans="2:15" ht="15">
      <c r="B101" s="168">
        <v>86</v>
      </c>
      <c r="C101" s="194">
        <f>'общие характеристики'!C101</f>
        <v>0</v>
      </c>
      <c r="D101" s="194">
        <f>'общие характеристики'!D101</f>
        <v>0</v>
      </c>
      <c r="E101" s="194">
        <f>'общие характеристики'!E101</f>
        <v>0</v>
      </c>
      <c r="F101" s="194">
        <f>'общие характеристики'!F101</f>
        <v>0</v>
      </c>
      <c r="G101" s="194">
        <f>'общие характеристики'!G101</f>
        <v>0</v>
      </c>
      <c r="H101" s="194">
        <f>'общие характеристики'!H101</f>
        <v>0</v>
      </c>
      <c r="I101" s="194">
        <f>'общие характеристики'!I101</f>
        <v>0</v>
      </c>
      <c r="J101" s="194">
        <f>'общие характеристики'!J101</f>
        <v>0</v>
      </c>
      <c r="K101" s="194">
        <f>'общие характеристики'!K101</f>
        <v>0</v>
      </c>
      <c r="L101" s="194">
        <f>'общие характеристики'!W101</f>
        <v>0</v>
      </c>
      <c r="M101" s="194">
        <f>'общие характеристики'!X101</f>
        <v>0</v>
      </c>
      <c r="N101" s="194">
        <f>'общие характеристики'!Y101</f>
        <v>0</v>
      </c>
      <c r="O101" s="194">
        <f>'общие характеристики'!Z101</f>
        <v>0</v>
      </c>
    </row>
    <row r="102" spans="2:15" ht="15">
      <c r="B102" s="168">
        <v>87</v>
      </c>
      <c r="C102" s="194">
        <f>'общие характеристики'!C102</f>
        <v>0</v>
      </c>
      <c r="D102" s="194">
        <f>'общие характеристики'!D102</f>
        <v>0</v>
      </c>
      <c r="E102" s="194">
        <f>'общие характеристики'!E102</f>
        <v>0</v>
      </c>
      <c r="F102" s="194">
        <f>'общие характеристики'!F102</f>
        <v>0</v>
      </c>
      <c r="G102" s="194">
        <f>'общие характеристики'!G102</f>
        <v>0</v>
      </c>
      <c r="H102" s="194">
        <f>'общие характеристики'!H102</f>
        <v>0</v>
      </c>
      <c r="I102" s="194">
        <f>'общие характеристики'!I102</f>
        <v>0</v>
      </c>
      <c r="J102" s="194">
        <f>'общие характеристики'!J102</f>
        <v>0</v>
      </c>
      <c r="K102" s="194">
        <f>'общие характеристики'!K102</f>
        <v>0</v>
      </c>
      <c r="L102" s="194">
        <f>'общие характеристики'!W102</f>
        <v>0</v>
      </c>
      <c r="M102" s="194">
        <f>'общие характеристики'!X102</f>
        <v>0</v>
      </c>
      <c r="N102" s="194">
        <f>'общие характеристики'!Y102</f>
        <v>0</v>
      </c>
      <c r="O102" s="194">
        <f>'общие характеристики'!Z102</f>
        <v>0</v>
      </c>
    </row>
    <row r="103" spans="2:15" ht="15">
      <c r="B103" s="168">
        <v>88</v>
      </c>
      <c r="C103" s="194">
        <f>'общие характеристики'!C103</f>
        <v>0</v>
      </c>
      <c r="D103" s="194">
        <f>'общие характеристики'!D103</f>
        <v>0</v>
      </c>
      <c r="E103" s="194">
        <f>'общие характеристики'!E103</f>
        <v>0</v>
      </c>
      <c r="F103" s="194">
        <f>'общие характеристики'!F103</f>
        <v>0</v>
      </c>
      <c r="G103" s="194">
        <f>'общие характеристики'!G103</f>
        <v>0</v>
      </c>
      <c r="H103" s="194">
        <f>'общие характеристики'!H103</f>
        <v>0</v>
      </c>
      <c r="I103" s="194">
        <f>'общие характеристики'!I103</f>
        <v>0</v>
      </c>
      <c r="J103" s="194">
        <f>'общие характеристики'!J103</f>
        <v>0</v>
      </c>
      <c r="K103" s="194">
        <f>'общие характеристики'!K103</f>
        <v>0</v>
      </c>
      <c r="L103" s="194">
        <f>'общие характеристики'!W103</f>
        <v>0</v>
      </c>
      <c r="M103" s="194">
        <f>'общие характеристики'!X103</f>
        <v>0</v>
      </c>
      <c r="N103" s="194">
        <f>'общие характеристики'!Y103</f>
        <v>0</v>
      </c>
      <c r="O103" s="194">
        <f>'общие характеристики'!Z103</f>
        <v>0</v>
      </c>
    </row>
    <row r="104" spans="2:15" ht="15">
      <c r="B104" s="168">
        <v>89</v>
      </c>
      <c r="C104" s="194">
        <f>'общие характеристики'!C104</f>
        <v>0</v>
      </c>
      <c r="D104" s="194">
        <f>'общие характеристики'!D104</f>
        <v>0</v>
      </c>
      <c r="E104" s="194">
        <f>'общие характеристики'!E104</f>
        <v>0</v>
      </c>
      <c r="F104" s="194">
        <f>'общие характеристики'!F104</f>
        <v>0</v>
      </c>
      <c r="G104" s="194">
        <f>'общие характеристики'!G104</f>
        <v>0</v>
      </c>
      <c r="H104" s="194">
        <f>'общие характеристики'!H104</f>
        <v>0</v>
      </c>
      <c r="I104" s="194">
        <f>'общие характеристики'!I104</f>
        <v>0</v>
      </c>
      <c r="J104" s="194">
        <f>'общие характеристики'!J104</f>
        <v>0</v>
      </c>
      <c r="K104" s="194">
        <f>'общие характеристики'!K104</f>
        <v>0</v>
      </c>
      <c r="L104" s="194">
        <f>'общие характеристики'!W104</f>
        <v>0</v>
      </c>
      <c r="M104" s="194">
        <f>'общие характеристики'!X104</f>
        <v>0</v>
      </c>
      <c r="N104" s="194">
        <f>'общие характеристики'!Y104</f>
        <v>0</v>
      </c>
      <c r="O104" s="194">
        <f>'общие характеристики'!Z104</f>
        <v>0</v>
      </c>
    </row>
    <row r="105" spans="2:15" ht="15">
      <c r="B105" s="168">
        <v>90</v>
      </c>
      <c r="C105" s="194">
        <f>'общие характеристики'!C105</f>
        <v>0</v>
      </c>
      <c r="D105" s="194">
        <f>'общие характеристики'!D105</f>
        <v>0</v>
      </c>
      <c r="E105" s="194">
        <f>'общие характеристики'!E105</f>
        <v>0</v>
      </c>
      <c r="F105" s="194">
        <f>'общие характеристики'!F105</f>
        <v>0</v>
      </c>
      <c r="G105" s="194">
        <f>'общие характеристики'!G105</f>
        <v>0</v>
      </c>
      <c r="H105" s="194">
        <f>'общие характеристики'!H105</f>
        <v>0</v>
      </c>
      <c r="I105" s="194">
        <f>'общие характеристики'!I105</f>
        <v>0</v>
      </c>
      <c r="J105" s="194">
        <f>'общие характеристики'!J105</f>
        <v>0</v>
      </c>
      <c r="K105" s="194">
        <f>'общие характеристики'!K105</f>
        <v>0</v>
      </c>
      <c r="L105" s="194">
        <f>'общие характеристики'!W105</f>
        <v>0</v>
      </c>
      <c r="M105" s="194">
        <f>'общие характеристики'!X105</f>
        <v>0</v>
      </c>
      <c r="N105" s="194">
        <f>'общие характеристики'!Y105</f>
        <v>0</v>
      </c>
      <c r="O105" s="194">
        <f>'общие характеристики'!Z105</f>
        <v>0</v>
      </c>
    </row>
    <row r="106" spans="2:15" ht="15">
      <c r="B106" s="168">
        <v>91</v>
      </c>
      <c r="C106" s="194">
        <f>'общие характеристики'!C106</f>
        <v>0</v>
      </c>
      <c r="D106" s="194">
        <f>'общие характеристики'!D106</f>
        <v>0</v>
      </c>
      <c r="E106" s="194">
        <f>'общие характеристики'!E106</f>
        <v>0</v>
      </c>
      <c r="F106" s="194">
        <f>'общие характеристики'!F106</f>
        <v>0</v>
      </c>
      <c r="G106" s="194">
        <f>'общие характеристики'!G106</f>
        <v>0</v>
      </c>
      <c r="H106" s="194">
        <f>'общие характеристики'!H106</f>
        <v>0</v>
      </c>
      <c r="I106" s="194">
        <f>'общие характеристики'!I106</f>
        <v>0</v>
      </c>
      <c r="J106" s="194">
        <f>'общие характеристики'!J106</f>
        <v>0</v>
      </c>
      <c r="K106" s="194">
        <f>'общие характеристики'!K106</f>
        <v>0</v>
      </c>
      <c r="L106" s="194">
        <f>'общие характеристики'!W106</f>
        <v>0</v>
      </c>
      <c r="M106" s="194">
        <f>'общие характеристики'!X106</f>
        <v>0</v>
      </c>
      <c r="N106" s="194">
        <f>'общие характеристики'!Y106</f>
        <v>0</v>
      </c>
      <c r="O106" s="194">
        <f>'общие характеристики'!Z106</f>
        <v>0</v>
      </c>
    </row>
    <row r="107" spans="2:15" ht="15">
      <c r="B107" s="168">
        <v>92</v>
      </c>
      <c r="C107" s="194">
        <f>'общие характеристики'!C107</f>
        <v>0</v>
      </c>
      <c r="D107" s="194">
        <f>'общие характеристики'!D107</f>
        <v>0</v>
      </c>
      <c r="E107" s="194">
        <f>'общие характеристики'!E107</f>
        <v>0</v>
      </c>
      <c r="F107" s="194">
        <f>'общие характеристики'!F107</f>
        <v>0</v>
      </c>
      <c r="G107" s="194">
        <f>'общие характеристики'!G107</f>
        <v>0</v>
      </c>
      <c r="H107" s="194">
        <f>'общие характеристики'!H107</f>
        <v>0</v>
      </c>
      <c r="I107" s="194">
        <f>'общие характеристики'!I107</f>
        <v>0</v>
      </c>
      <c r="J107" s="194">
        <f>'общие характеристики'!J107</f>
        <v>0</v>
      </c>
      <c r="K107" s="194">
        <f>'общие характеристики'!K107</f>
        <v>0</v>
      </c>
      <c r="L107" s="194">
        <f>'общие характеристики'!W107</f>
        <v>0</v>
      </c>
      <c r="M107" s="194">
        <f>'общие характеристики'!X107</f>
        <v>0</v>
      </c>
      <c r="N107" s="194">
        <f>'общие характеристики'!Y107</f>
        <v>0</v>
      </c>
      <c r="O107" s="194">
        <f>'общие характеристики'!Z107</f>
        <v>0</v>
      </c>
    </row>
    <row r="108" spans="2:15" ht="15">
      <c r="B108" s="168">
        <v>93</v>
      </c>
      <c r="C108" s="194">
        <f>'общие характеристики'!C108</f>
        <v>0</v>
      </c>
      <c r="D108" s="194">
        <f>'общие характеристики'!D108</f>
        <v>0</v>
      </c>
      <c r="E108" s="194">
        <f>'общие характеристики'!E108</f>
        <v>0</v>
      </c>
      <c r="F108" s="194">
        <f>'общие характеристики'!F108</f>
        <v>0</v>
      </c>
      <c r="G108" s="194">
        <f>'общие характеристики'!G108</f>
        <v>0</v>
      </c>
      <c r="H108" s="194">
        <f>'общие характеристики'!H108</f>
        <v>0</v>
      </c>
      <c r="I108" s="194">
        <f>'общие характеристики'!I108</f>
        <v>0</v>
      </c>
      <c r="J108" s="194">
        <f>'общие характеристики'!J108</f>
        <v>0</v>
      </c>
      <c r="K108" s="194">
        <f>'общие характеристики'!K108</f>
        <v>0</v>
      </c>
      <c r="L108" s="194">
        <f>'общие характеристики'!W108</f>
        <v>0</v>
      </c>
      <c r="M108" s="194">
        <f>'общие характеристики'!X108</f>
        <v>0</v>
      </c>
      <c r="N108" s="194">
        <f>'общие характеристики'!Y108</f>
        <v>0</v>
      </c>
      <c r="O108" s="194">
        <f>'общие характеристики'!Z108</f>
        <v>0</v>
      </c>
    </row>
    <row r="109" spans="2:15" ht="15">
      <c r="B109" s="168">
        <v>94</v>
      </c>
      <c r="C109" s="194">
        <f>'общие характеристики'!C109</f>
        <v>0</v>
      </c>
      <c r="D109" s="194">
        <f>'общие характеристики'!D109</f>
        <v>0</v>
      </c>
      <c r="E109" s="194">
        <f>'общие характеристики'!E109</f>
        <v>0</v>
      </c>
      <c r="F109" s="194">
        <f>'общие характеристики'!F109</f>
        <v>0</v>
      </c>
      <c r="G109" s="194">
        <f>'общие характеристики'!G109</f>
        <v>0</v>
      </c>
      <c r="H109" s="194">
        <f>'общие характеристики'!H109</f>
        <v>0</v>
      </c>
      <c r="I109" s="194">
        <f>'общие характеристики'!I109</f>
        <v>0</v>
      </c>
      <c r="J109" s="194">
        <f>'общие характеристики'!J109</f>
        <v>0</v>
      </c>
      <c r="K109" s="194">
        <f>'общие характеристики'!K109</f>
        <v>0</v>
      </c>
      <c r="L109" s="194">
        <f>'общие характеристики'!W109</f>
        <v>0</v>
      </c>
      <c r="M109" s="194">
        <f>'общие характеристики'!X109</f>
        <v>0</v>
      </c>
      <c r="N109" s="194">
        <f>'общие характеристики'!Y109</f>
        <v>0</v>
      </c>
      <c r="O109" s="194">
        <f>'общие характеристики'!Z109</f>
        <v>0</v>
      </c>
    </row>
    <row r="110" spans="2:15" ht="15">
      <c r="B110" s="168">
        <v>95</v>
      </c>
      <c r="C110" s="194">
        <f>'общие характеристики'!C110</f>
        <v>0</v>
      </c>
      <c r="D110" s="194">
        <f>'общие характеристики'!D110</f>
        <v>0</v>
      </c>
      <c r="E110" s="194">
        <f>'общие характеристики'!E110</f>
        <v>0</v>
      </c>
      <c r="F110" s="194">
        <f>'общие характеристики'!F110</f>
        <v>0</v>
      </c>
      <c r="G110" s="194">
        <f>'общие характеристики'!G110</f>
        <v>0</v>
      </c>
      <c r="H110" s="194">
        <f>'общие характеристики'!H110</f>
        <v>0</v>
      </c>
      <c r="I110" s="194">
        <f>'общие характеристики'!I110</f>
        <v>0</v>
      </c>
      <c r="J110" s="194">
        <f>'общие характеристики'!J110</f>
        <v>0</v>
      </c>
      <c r="K110" s="194">
        <f>'общие характеристики'!K110</f>
        <v>0</v>
      </c>
      <c r="L110" s="194">
        <f>'общие характеристики'!W110</f>
        <v>0</v>
      </c>
      <c r="M110" s="194">
        <f>'общие характеристики'!X110</f>
        <v>0</v>
      </c>
      <c r="N110" s="194">
        <f>'общие характеристики'!Y110</f>
        <v>0</v>
      </c>
      <c r="O110" s="194">
        <f>'общие характеристики'!Z110</f>
        <v>0</v>
      </c>
    </row>
    <row r="111" spans="2:15" ht="15">
      <c r="B111" s="168">
        <v>96</v>
      </c>
      <c r="C111" s="194">
        <f>'общие характеристики'!C111</f>
        <v>0</v>
      </c>
      <c r="D111" s="194">
        <f>'общие характеристики'!D111</f>
        <v>0</v>
      </c>
      <c r="E111" s="194">
        <f>'общие характеристики'!E111</f>
        <v>0</v>
      </c>
      <c r="F111" s="194">
        <f>'общие характеристики'!F111</f>
        <v>0</v>
      </c>
      <c r="G111" s="194">
        <f>'общие характеристики'!G111</f>
        <v>0</v>
      </c>
      <c r="H111" s="194">
        <f>'общие характеристики'!H111</f>
        <v>0</v>
      </c>
      <c r="I111" s="194">
        <f>'общие характеристики'!I111</f>
        <v>0</v>
      </c>
      <c r="J111" s="194">
        <f>'общие характеристики'!J111</f>
        <v>0</v>
      </c>
      <c r="K111" s="194">
        <f>'общие характеристики'!K111</f>
        <v>0</v>
      </c>
      <c r="L111" s="194">
        <f>'общие характеристики'!W111</f>
        <v>0</v>
      </c>
      <c r="M111" s="194">
        <f>'общие характеристики'!X111</f>
        <v>0</v>
      </c>
      <c r="N111" s="194">
        <f>'общие характеристики'!Y111</f>
        <v>0</v>
      </c>
      <c r="O111" s="194">
        <f>'общие характеристики'!Z111</f>
        <v>0</v>
      </c>
    </row>
    <row r="112" spans="2:15" ht="15">
      <c r="B112" s="168">
        <v>97</v>
      </c>
      <c r="C112" s="194">
        <f>'общие характеристики'!C112</f>
        <v>0</v>
      </c>
      <c r="D112" s="194">
        <f>'общие характеристики'!D112</f>
        <v>0</v>
      </c>
      <c r="E112" s="194">
        <f>'общие характеристики'!E112</f>
        <v>0</v>
      </c>
      <c r="F112" s="194">
        <f>'общие характеристики'!F112</f>
        <v>0</v>
      </c>
      <c r="G112" s="194">
        <f>'общие характеристики'!G112</f>
        <v>0</v>
      </c>
      <c r="H112" s="194">
        <f>'общие характеристики'!H112</f>
        <v>0</v>
      </c>
      <c r="I112" s="194">
        <f>'общие характеристики'!I112</f>
        <v>0</v>
      </c>
      <c r="J112" s="194">
        <f>'общие характеристики'!J112</f>
        <v>0</v>
      </c>
      <c r="K112" s="194">
        <f>'общие характеристики'!K112</f>
        <v>0</v>
      </c>
      <c r="L112" s="194">
        <f>'общие характеристики'!W112</f>
        <v>0</v>
      </c>
      <c r="M112" s="194">
        <f>'общие характеристики'!X112</f>
        <v>0</v>
      </c>
      <c r="N112" s="194">
        <f>'общие характеристики'!Y112</f>
        <v>0</v>
      </c>
      <c r="O112" s="194">
        <f>'общие характеристики'!Z112</f>
        <v>0</v>
      </c>
    </row>
    <row r="113" spans="2:15" ht="15">
      <c r="B113" s="168">
        <v>98</v>
      </c>
      <c r="C113" s="194">
        <f>'общие характеристики'!C113</f>
        <v>0</v>
      </c>
      <c r="D113" s="194">
        <f>'общие характеристики'!D113</f>
        <v>0</v>
      </c>
      <c r="E113" s="194">
        <f>'общие характеристики'!E113</f>
        <v>0</v>
      </c>
      <c r="F113" s="194">
        <f>'общие характеристики'!F113</f>
        <v>0</v>
      </c>
      <c r="G113" s="194">
        <f>'общие характеристики'!G113</f>
        <v>0</v>
      </c>
      <c r="H113" s="194">
        <f>'общие характеристики'!H113</f>
        <v>0</v>
      </c>
      <c r="I113" s="194">
        <f>'общие характеристики'!I113</f>
        <v>0</v>
      </c>
      <c r="J113" s="194">
        <f>'общие характеристики'!J113</f>
        <v>0</v>
      </c>
      <c r="K113" s="194">
        <f>'общие характеристики'!K113</f>
        <v>0</v>
      </c>
      <c r="L113" s="194">
        <f>'общие характеристики'!W113</f>
        <v>0</v>
      </c>
      <c r="M113" s="194">
        <f>'общие характеристики'!X113</f>
        <v>0</v>
      </c>
      <c r="N113" s="194">
        <f>'общие характеристики'!Y113</f>
        <v>0</v>
      </c>
      <c r="O113" s="194">
        <f>'общие характеристики'!Z113</f>
        <v>0</v>
      </c>
    </row>
    <row r="114" spans="2:15" ht="15">
      <c r="B114" s="168">
        <v>99</v>
      </c>
      <c r="C114" s="194">
        <f>'общие характеристики'!C114</f>
        <v>0</v>
      </c>
      <c r="D114" s="194">
        <f>'общие характеристики'!D114</f>
        <v>0</v>
      </c>
      <c r="E114" s="194">
        <f>'общие характеристики'!E114</f>
        <v>0</v>
      </c>
      <c r="F114" s="194">
        <f>'общие характеристики'!F114</f>
        <v>0</v>
      </c>
      <c r="G114" s="194">
        <f>'общие характеристики'!G114</f>
        <v>0</v>
      </c>
      <c r="H114" s="194">
        <f>'общие характеристики'!H114</f>
        <v>0</v>
      </c>
      <c r="I114" s="194">
        <f>'общие характеристики'!I114</f>
        <v>0</v>
      </c>
      <c r="J114" s="194">
        <f>'общие характеристики'!J114</f>
        <v>0</v>
      </c>
      <c r="K114" s="194">
        <f>'общие характеристики'!K114</f>
        <v>0</v>
      </c>
      <c r="L114" s="194">
        <f>'общие характеристики'!W114</f>
        <v>0</v>
      </c>
      <c r="M114" s="194">
        <f>'общие характеристики'!X114</f>
        <v>0</v>
      </c>
      <c r="N114" s="194">
        <f>'общие характеристики'!Y114</f>
        <v>0</v>
      </c>
      <c r="O114" s="194">
        <f>'общие характеристики'!Z114</f>
        <v>0</v>
      </c>
    </row>
    <row r="115" spans="2:15" ht="15">
      <c r="B115" s="168">
        <v>100</v>
      </c>
      <c r="C115" s="194">
        <f>'общие характеристики'!C115</f>
        <v>0</v>
      </c>
      <c r="D115" s="194">
        <f>'общие характеристики'!D115</f>
        <v>0</v>
      </c>
      <c r="E115" s="194">
        <f>'общие характеристики'!E115</f>
        <v>0</v>
      </c>
      <c r="F115" s="194">
        <f>'общие характеристики'!F115</f>
        <v>0</v>
      </c>
      <c r="G115" s="194">
        <f>'общие характеристики'!G115</f>
        <v>0</v>
      </c>
      <c r="H115" s="194">
        <f>'общие характеристики'!H115</f>
        <v>0</v>
      </c>
      <c r="I115" s="194">
        <f>'общие характеристики'!I115</f>
        <v>0</v>
      </c>
      <c r="J115" s="194">
        <f>'общие характеристики'!J115</f>
        <v>0</v>
      </c>
      <c r="K115" s="194">
        <f>'общие характеристики'!K115</f>
        <v>0</v>
      </c>
      <c r="L115" s="194">
        <f>'общие характеристики'!W115</f>
        <v>0</v>
      </c>
      <c r="M115" s="194">
        <f>'общие характеристики'!X115</f>
        <v>0</v>
      </c>
      <c r="N115" s="194">
        <f>'общие характеристики'!Y115</f>
        <v>0</v>
      </c>
      <c r="O115" s="194">
        <f>'общие характеристики'!Z115</f>
        <v>0</v>
      </c>
    </row>
  </sheetData>
  <sheetProtection formatRows="0" selectLockedCells="1"/>
  <mergeCells count="24">
    <mergeCell ref="M12:M13"/>
    <mergeCell ref="N12:N13"/>
    <mergeCell ref="O12:O13"/>
    <mergeCell ref="B15:E15"/>
    <mergeCell ref="L9:O9"/>
    <mergeCell ref="I11:J11"/>
    <mergeCell ref="L11:O11"/>
    <mergeCell ref="I12:I13"/>
    <mergeCell ref="J12:J13"/>
    <mergeCell ref="L12:L13"/>
    <mergeCell ref="B11:B13"/>
    <mergeCell ref="C11:C13"/>
    <mergeCell ref="D11:D13"/>
    <mergeCell ref="E11:E13"/>
    <mergeCell ref="F11:F13"/>
    <mergeCell ref="G11:G13"/>
    <mergeCell ref="B2:J2"/>
    <mergeCell ref="B3:K3"/>
    <mergeCell ref="B4:J4"/>
    <mergeCell ref="H11:H13"/>
    <mergeCell ref="K11:K13"/>
    <mergeCell ref="B9:J9"/>
    <mergeCell ref="B5:D5"/>
    <mergeCell ref="F5:H5"/>
  </mergeCells>
  <conditionalFormatting sqref="C16:O115">
    <cfRule type="cellIs" priority="8" dxfId="2" operator="equal">
      <formula>"грунт"</formula>
    </cfRule>
  </conditionalFormatting>
  <printOptions/>
  <pageMargins left="0.7" right="0.7" top="0.75" bottom="0.75" header="0.3" footer="0.3"/>
  <pageSetup orientation="portrait" paperSize="9"/>
  <ignoredErrors>
    <ignoredError sqref="C16:O17 C21:O23 C20:D20 F20:O20 C25:O101 C24:E24 G24:O24 C114:O115 C113:G113 I113:O113 C103:O112 C102:L102 M102:O102 C19:O19 C18:D18 F18:O1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0" zoomScaleNormal="80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" thickBot="1"/>
    <row r="2" spans="2:8" ht="15">
      <c r="B2" s="320" t="s">
        <v>67</v>
      </c>
      <c r="C2" s="307"/>
      <c r="D2" s="307"/>
      <c r="E2" s="307"/>
      <c r="F2" s="307"/>
      <c r="G2" s="307"/>
      <c r="H2" s="321"/>
    </row>
    <row r="3" spans="2:8" ht="15.75" thickBot="1">
      <c r="B3" s="322"/>
      <c r="C3" s="323"/>
      <c r="D3" s="323"/>
      <c r="E3" s="323"/>
      <c r="F3" s="323"/>
      <c r="G3" s="323"/>
      <c r="H3" s="324"/>
    </row>
    <row r="4" spans="5:9" ht="15.75" thickBot="1">
      <c r="E4" s="147">
        <f aca="true" t="shared" si="0" ref="E4:G4">SUM(E7:E106)-E6</f>
        <v>0</v>
      </c>
      <c r="F4" s="147">
        <f t="shared" si="0"/>
        <v>0</v>
      </c>
      <c r="G4" s="147">
        <f t="shared" si="0"/>
        <v>0</v>
      </c>
      <c r="H4" s="147">
        <f>SUM(H7:H106)-H6</f>
        <v>0</v>
      </c>
      <c r="I4" s="151" t="s">
        <v>68</v>
      </c>
    </row>
    <row r="5" spans="2:9" ht="33.75" customHeight="1" thickBot="1">
      <c r="B5" s="152" t="s">
        <v>2</v>
      </c>
      <c r="C5" s="153" t="s">
        <v>69</v>
      </c>
      <c r="D5" s="153" t="s">
        <v>56</v>
      </c>
      <c r="E5" s="153" t="s">
        <v>70</v>
      </c>
      <c r="F5" s="153" t="s">
        <v>71</v>
      </c>
      <c r="G5" s="153" t="s">
        <v>72</v>
      </c>
      <c r="H5" s="154" t="s">
        <v>73</v>
      </c>
      <c r="I5" s="151"/>
    </row>
    <row r="6" spans="2:8" ht="16.5" thickBot="1">
      <c r="B6" s="317" t="s">
        <v>64</v>
      </c>
      <c r="C6" s="318"/>
      <c r="D6" s="319"/>
      <c r="E6" s="148">
        <v>1</v>
      </c>
      <c r="F6" s="148">
        <f>ROUND(H6/1.18,2)</f>
        <v>0</v>
      </c>
      <c r="G6" s="149">
        <f>ROUND(F6*0.18,2)</f>
        <v>0</v>
      </c>
      <c r="H6" s="150"/>
    </row>
    <row r="7" spans="2:8" ht="15">
      <c r="B7" s="155">
        <f>'общие характеристики'!C16</f>
        <v>0</v>
      </c>
      <c r="C7" s="155">
        <f>'общие характеристики'!D16</f>
        <v>0</v>
      </c>
      <c r="D7" s="155" t="str">
        <f>'общие характеристики'!E18</f>
        <v>МК-50003 Пышма-Тимохинское</v>
      </c>
      <c r="E7" s="146">
        <f>IF('общие характеристики'!S16&gt;0,'общие характеристики'!S16/'общие характеристики'!$S$15,0)</f>
        <v>0</v>
      </c>
      <c r="F7" s="146">
        <f>ROUND(E7*$F$6,2)</f>
        <v>0</v>
      </c>
      <c r="G7" s="146">
        <f>ROUND(F7*0.18,2)</f>
        <v>0</v>
      </c>
      <c r="H7" s="146">
        <f>F7+G7</f>
        <v>0</v>
      </c>
    </row>
    <row r="8" spans="2:8" ht="15">
      <c r="B8" s="156" t="str">
        <f>'общие характеристики'!C17</f>
        <v>ЕФ</v>
      </c>
      <c r="C8" s="155" t="str">
        <f>'общие характеристики'!D17</f>
        <v>2259459</v>
      </c>
      <c r="D8" s="155" t="str">
        <f>'общие характеристики'!E17</f>
        <v>МК-50009 Пышма-Трифоново-Печеркино</v>
      </c>
      <c r="E8" s="145">
        <f>IF('общие характеристики'!S17&gt;0,'общие характеристики'!S17/'общие характеристики'!$S$15,0)</f>
        <v>0.3006733872629611</v>
      </c>
      <c r="F8" s="145">
        <f aca="true" t="shared" si="1" ref="F8:F71">ROUND(E8*$F$6,2)</f>
        <v>0</v>
      </c>
      <c r="G8" s="145">
        <f aca="true" t="shared" si="2" ref="G8:G71">ROUND(F8*0.18,2)</f>
        <v>0</v>
      </c>
      <c r="H8" s="145">
        <f aca="true" t="shared" si="3" ref="H8:H71">F8+G8</f>
        <v>0</v>
      </c>
    </row>
    <row r="9" spans="2:8" ht="15">
      <c r="B9" s="156" t="str">
        <f>'общие характеристики'!C18</f>
        <v>ЕФ</v>
      </c>
      <c r="C9" s="155" t="str">
        <f>'общие характеристики'!D18</f>
        <v>2259459</v>
      </c>
      <c r="D9" s="155" t="e">
        <f>#REF!</f>
        <v>#REF!</v>
      </c>
      <c r="E9" s="145">
        <f>IF('общие характеристики'!S18&gt;0,'общие характеристики'!S18/'общие характеристики'!$S$15,0)</f>
        <v>0.057994460651193847</v>
      </c>
      <c r="F9" s="145">
        <f t="shared" si="1"/>
        <v>0</v>
      </c>
      <c r="G9" s="145">
        <f t="shared" si="2"/>
        <v>0</v>
      </c>
      <c r="H9" s="145">
        <f t="shared" si="3"/>
        <v>0</v>
      </c>
    </row>
    <row r="10" spans="2:8" ht="15">
      <c r="B10" s="156" t="str">
        <f>'общие характеристики'!C19</f>
        <v>ЕФ</v>
      </c>
      <c r="C10" s="155" t="str">
        <f>'общие характеристики'!D19</f>
        <v>2224525</v>
      </c>
      <c r="D10" s="155" t="str">
        <f>'общие характеристики'!E19</f>
        <v>МК-50001 Пышма-Первомайский</v>
      </c>
      <c r="E10" s="145">
        <f>IF('общие характеристики'!S19&gt;0,'общие характеристики'!S19/'общие характеристики'!$S$15,0)</f>
        <v>0.41932453123858154</v>
      </c>
      <c r="F10" s="145">
        <f t="shared" si="1"/>
        <v>0</v>
      </c>
      <c r="G10" s="145">
        <f t="shared" si="2"/>
        <v>0</v>
      </c>
      <c r="H10" s="145">
        <f t="shared" si="3"/>
        <v>0</v>
      </c>
    </row>
    <row r="11" spans="2:8" ht="15">
      <c r="B11" s="156" t="str">
        <f>'общие характеристики'!C20</f>
        <v>ЕФ</v>
      </c>
      <c r="C11" s="155" t="str">
        <f>'общие характеристики'!D20</f>
        <v>2244225</v>
      </c>
      <c r="D11" s="155" t="str">
        <f>'общие характеристики'!E20</f>
        <v>МК-50004 Пышма-Черемыш</v>
      </c>
      <c r="E11" s="145">
        <f>IF('общие характеристики'!S20&gt;0,'общие характеристики'!S20/'общие характеристики'!$S$15,0)</f>
        <v>0.22200762084726333</v>
      </c>
      <c r="F11" s="145">
        <f t="shared" si="1"/>
        <v>0</v>
      </c>
      <c r="G11" s="145">
        <f t="shared" si="2"/>
        <v>0</v>
      </c>
      <c r="H11" s="145">
        <f t="shared" si="3"/>
        <v>0</v>
      </c>
    </row>
    <row r="12" spans="2:8" ht="15">
      <c r="B12" s="156">
        <f>'общие характеристики'!C21</f>
        <v>0</v>
      </c>
      <c r="C12" s="155">
        <f>'общие характеристики'!D21</f>
        <v>0</v>
      </c>
      <c r="D12" s="155">
        <f>'общие характеристики'!E21</f>
        <v>0</v>
      </c>
      <c r="E12" s="145">
        <f>IF('общие характеристики'!S21&gt;0,'общие характеристики'!S21/'общие характеристики'!$S$15,0)</f>
        <v>0</v>
      </c>
      <c r="F12" s="145">
        <f t="shared" si="1"/>
        <v>0</v>
      </c>
      <c r="G12" s="145">
        <f t="shared" si="2"/>
        <v>0</v>
      </c>
      <c r="H12" s="145">
        <f t="shared" si="3"/>
        <v>0</v>
      </c>
    </row>
    <row r="13" spans="2:8" ht="15">
      <c r="B13" s="156">
        <f>'общие характеристики'!C22</f>
        <v>0</v>
      </c>
      <c r="C13" s="155">
        <f>'общие характеристики'!D22</f>
        <v>0</v>
      </c>
      <c r="D13" s="155">
        <f>'общие характеристики'!E22</f>
        <v>0</v>
      </c>
      <c r="E13" s="145">
        <f>IF('общие характеристики'!S22&gt;0,'общие характеристики'!S22/'общие характеристики'!$S$15,0)</f>
        <v>0</v>
      </c>
      <c r="F13" s="145">
        <f t="shared" si="1"/>
        <v>0</v>
      </c>
      <c r="G13" s="145">
        <f t="shared" si="2"/>
        <v>0</v>
      </c>
      <c r="H13" s="145">
        <f t="shared" si="3"/>
        <v>0</v>
      </c>
    </row>
    <row r="14" spans="2:8" ht="15">
      <c r="B14" s="156">
        <f>'общие характеристики'!C23</f>
        <v>0</v>
      </c>
      <c r="C14" s="155">
        <f>'общие характеристики'!D23</f>
        <v>0</v>
      </c>
      <c r="D14" s="155">
        <f>'общие характеристики'!E23</f>
        <v>0</v>
      </c>
      <c r="E14" s="145">
        <f>IF('общие характеристики'!S23&gt;0,'общие характеристики'!S23/'общие характеристики'!$S$15,0)</f>
        <v>0</v>
      </c>
      <c r="F14" s="145">
        <f t="shared" si="1"/>
        <v>0</v>
      </c>
      <c r="G14" s="145">
        <f t="shared" si="2"/>
        <v>0</v>
      </c>
      <c r="H14" s="145">
        <f t="shared" si="3"/>
        <v>0</v>
      </c>
    </row>
    <row r="15" spans="2:8" ht="15">
      <c r="B15" s="156">
        <f>'общие характеристики'!C24</f>
        <v>0</v>
      </c>
      <c r="C15" s="155">
        <f>'общие характеристики'!D24</f>
        <v>0</v>
      </c>
      <c r="D15" s="155">
        <f>'общие характеристики'!E24</f>
        <v>0</v>
      </c>
      <c r="E15" s="145">
        <f>IF('общие характеристики'!S24&gt;0,'общие характеристики'!S24/'общие характеристики'!$S$15,0)</f>
        <v>0</v>
      </c>
      <c r="F15" s="145">
        <f t="shared" si="1"/>
        <v>0</v>
      </c>
      <c r="G15" s="145">
        <f t="shared" si="2"/>
        <v>0</v>
      </c>
      <c r="H15" s="145">
        <f t="shared" si="3"/>
        <v>0</v>
      </c>
    </row>
    <row r="16" spans="2:8" ht="15">
      <c r="B16" s="156">
        <f>'общие характеристики'!C25</f>
        <v>0</v>
      </c>
      <c r="C16" s="155">
        <f>'общие характеристики'!D25</f>
        <v>0</v>
      </c>
      <c r="D16" s="155">
        <f>'общие характеристики'!E25</f>
        <v>0</v>
      </c>
      <c r="E16" s="145">
        <f>IF('общие характеристики'!S25&gt;0,'общие характеристики'!S25/'общие характеристики'!$S$15,0)</f>
        <v>0</v>
      </c>
      <c r="F16" s="145">
        <f t="shared" si="1"/>
        <v>0</v>
      </c>
      <c r="G16" s="145">
        <f t="shared" si="2"/>
        <v>0</v>
      </c>
      <c r="H16" s="145">
        <f t="shared" si="3"/>
        <v>0</v>
      </c>
    </row>
    <row r="17" spans="2:8" ht="15">
      <c r="B17" s="156">
        <f>'общие характеристики'!C26</f>
        <v>0</v>
      </c>
      <c r="C17" s="155">
        <f>'общие характеристики'!D26</f>
        <v>0</v>
      </c>
      <c r="D17" s="155">
        <f>'общие характеристики'!E26</f>
        <v>0</v>
      </c>
      <c r="E17" s="145">
        <f>IF('общие характеристики'!S26&gt;0,'общие характеристики'!S26/'общие характеристики'!$S$15,0)</f>
        <v>0</v>
      </c>
      <c r="F17" s="145">
        <f t="shared" si="1"/>
        <v>0</v>
      </c>
      <c r="G17" s="145">
        <f t="shared" si="2"/>
        <v>0</v>
      </c>
      <c r="H17" s="145">
        <f t="shared" si="3"/>
        <v>0</v>
      </c>
    </row>
    <row r="18" spans="2:8" ht="15">
      <c r="B18" s="156">
        <f>'общие характеристики'!C27</f>
        <v>0</v>
      </c>
      <c r="C18" s="155">
        <f>'общие характеристики'!D27</f>
        <v>0</v>
      </c>
      <c r="D18" s="155">
        <f>'общие характеристики'!E27</f>
        <v>0</v>
      </c>
      <c r="E18" s="145">
        <f>IF('общие характеристики'!S27&gt;0,'общие характеристики'!S27/'общие характеристики'!$S$15,0)</f>
        <v>0</v>
      </c>
      <c r="F18" s="145">
        <f t="shared" si="1"/>
        <v>0</v>
      </c>
      <c r="G18" s="145">
        <f t="shared" si="2"/>
        <v>0</v>
      </c>
      <c r="H18" s="145">
        <f t="shared" si="3"/>
        <v>0</v>
      </c>
    </row>
    <row r="19" spans="2:8" ht="15">
      <c r="B19" s="156">
        <f>'общие характеристики'!C28</f>
        <v>0</v>
      </c>
      <c r="C19" s="155">
        <f>'общие характеристики'!D28</f>
        <v>0</v>
      </c>
      <c r="D19" s="155">
        <f>'общие характеристики'!E28</f>
        <v>0</v>
      </c>
      <c r="E19" s="145">
        <f>IF('общие характеристики'!S28&gt;0,'общие характеристики'!S28/'общие характеристики'!$S$15,0)</f>
        <v>0</v>
      </c>
      <c r="F19" s="145">
        <f t="shared" si="1"/>
        <v>0</v>
      </c>
      <c r="G19" s="145">
        <f t="shared" si="2"/>
        <v>0</v>
      </c>
      <c r="H19" s="145">
        <f t="shared" si="3"/>
        <v>0</v>
      </c>
    </row>
    <row r="20" spans="2:8" ht="15">
      <c r="B20" s="156">
        <f>'общие характеристики'!C29</f>
        <v>0</v>
      </c>
      <c r="C20" s="155">
        <f>'общие характеристики'!D29</f>
        <v>0</v>
      </c>
      <c r="D20" s="155">
        <f>'общие характеристики'!E29</f>
        <v>0</v>
      </c>
      <c r="E20" s="145">
        <f>IF('общие характеристики'!S29&gt;0,'общие характеристики'!S29/'общие характеристики'!$S$15,0)</f>
        <v>0</v>
      </c>
      <c r="F20" s="145">
        <f t="shared" si="1"/>
        <v>0</v>
      </c>
      <c r="G20" s="145">
        <f t="shared" si="2"/>
        <v>0</v>
      </c>
      <c r="H20" s="145">
        <f t="shared" si="3"/>
        <v>0</v>
      </c>
    </row>
    <row r="21" spans="2:8" ht="15">
      <c r="B21" s="156">
        <f>'общие характеристики'!C30</f>
        <v>0</v>
      </c>
      <c r="C21" s="155">
        <f>'общие характеристики'!D30</f>
        <v>0</v>
      </c>
      <c r="D21" s="155">
        <f>'общие характеристики'!E30</f>
        <v>0</v>
      </c>
      <c r="E21" s="145">
        <f>IF('общие характеристики'!S30&gt;0,'общие характеристики'!S30/'общие характеристики'!$S$15,0)</f>
        <v>0</v>
      </c>
      <c r="F21" s="145">
        <f t="shared" si="1"/>
        <v>0</v>
      </c>
      <c r="G21" s="145">
        <f t="shared" si="2"/>
        <v>0</v>
      </c>
      <c r="H21" s="145">
        <f t="shared" si="3"/>
        <v>0</v>
      </c>
    </row>
    <row r="22" spans="2:8" ht="15">
      <c r="B22" s="156">
        <f>'общие характеристики'!C31</f>
        <v>0</v>
      </c>
      <c r="C22" s="155">
        <f>'общие характеристики'!D31</f>
        <v>0</v>
      </c>
      <c r="D22" s="155">
        <f>'общие характеристики'!E31</f>
        <v>0</v>
      </c>
      <c r="E22" s="145">
        <f>IF('общие характеристики'!S31&gt;0,'общие характеристики'!S31/'общие характеристики'!$S$15,0)</f>
        <v>0</v>
      </c>
      <c r="F22" s="145">
        <f t="shared" si="1"/>
        <v>0</v>
      </c>
      <c r="G22" s="145">
        <f t="shared" si="2"/>
        <v>0</v>
      </c>
      <c r="H22" s="145">
        <f t="shared" si="3"/>
        <v>0</v>
      </c>
    </row>
    <row r="23" spans="2:8" ht="15">
      <c r="B23" s="156">
        <f>'общие характеристики'!C32</f>
        <v>0</v>
      </c>
      <c r="C23" s="155">
        <f>'общие характеристики'!D32</f>
        <v>0</v>
      </c>
      <c r="D23" s="155">
        <f>'общие характеристики'!E32</f>
        <v>0</v>
      </c>
      <c r="E23" s="145">
        <f>IF('общие характеристики'!S32&gt;0,'общие характеристики'!S32/'общие характеристики'!$S$15,0)</f>
        <v>0</v>
      </c>
      <c r="F23" s="145">
        <f t="shared" si="1"/>
        <v>0</v>
      </c>
      <c r="G23" s="145">
        <f t="shared" si="2"/>
        <v>0</v>
      </c>
      <c r="H23" s="145">
        <f t="shared" si="3"/>
        <v>0</v>
      </c>
    </row>
    <row r="24" spans="2:8" ht="15">
      <c r="B24" s="156">
        <f>'общие характеристики'!C33</f>
        <v>0</v>
      </c>
      <c r="C24" s="155">
        <f>'общие характеристики'!D33</f>
        <v>0</v>
      </c>
      <c r="D24" s="155">
        <f>'общие характеристики'!E33</f>
        <v>0</v>
      </c>
      <c r="E24" s="145">
        <f>IF('общие характеристики'!S33&gt;0,'общие характеристики'!S33/'общие характеристики'!$S$15,0)</f>
        <v>0</v>
      </c>
      <c r="F24" s="145">
        <f t="shared" si="1"/>
        <v>0</v>
      </c>
      <c r="G24" s="145">
        <f t="shared" si="2"/>
        <v>0</v>
      </c>
      <c r="H24" s="145">
        <f t="shared" si="3"/>
        <v>0</v>
      </c>
    </row>
    <row r="25" spans="2:8" ht="15">
      <c r="B25" s="156">
        <f>'общие характеристики'!C34</f>
        <v>0</v>
      </c>
      <c r="C25" s="155">
        <f>'общие характеристики'!D34</f>
        <v>0</v>
      </c>
      <c r="D25" s="155">
        <f>'общие характеристики'!E34</f>
        <v>0</v>
      </c>
      <c r="E25" s="145">
        <f>IF('общие характеристики'!S34&gt;0,'общие характеристики'!S34/'общие характеристики'!$S$15,0)</f>
        <v>0</v>
      </c>
      <c r="F25" s="145">
        <f t="shared" si="1"/>
        <v>0</v>
      </c>
      <c r="G25" s="145">
        <f t="shared" si="2"/>
        <v>0</v>
      </c>
      <c r="H25" s="145">
        <f t="shared" si="3"/>
        <v>0</v>
      </c>
    </row>
    <row r="26" spans="2:8" ht="15">
      <c r="B26" s="156">
        <f>'общие характеристики'!C35</f>
        <v>0</v>
      </c>
      <c r="C26" s="155">
        <f>'общие характеристики'!D35</f>
        <v>0</v>
      </c>
      <c r="D26" s="155">
        <f>'общие характеристики'!E35</f>
        <v>0</v>
      </c>
      <c r="E26" s="145">
        <f>IF('общие характеристики'!S35&gt;0,'общие характеристики'!S35/'общие характеристики'!$S$15,0)</f>
        <v>0</v>
      </c>
      <c r="F26" s="145">
        <f t="shared" si="1"/>
        <v>0</v>
      </c>
      <c r="G26" s="145">
        <f t="shared" si="2"/>
        <v>0</v>
      </c>
      <c r="H26" s="145">
        <f t="shared" si="3"/>
        <v>0</v>
      </c>
    </row>
    <row r="27" spans="2:8" ht="15">
      <c r="B27" s="156">
        <f>'общие характеристики'!C36</f>
        <v>0</v>
      </c>
      <c r="C27" s="155">
        <f>'общие характеристики'!D36</f>
        <v>0</v>
      </c>
      <c r="D27" s="155">
        <f>'общие характеристики'!E36</f>
        <v>0</v>
      </c>
      <c r="E27" s="145">
        <f>IF('общие характеристики'!S36&gt;0,'общие характеристики'!S36/'общие характеристики'!$S$15,0)</f>
        <v>0</v>
      </c>
      <c r="F27" s="145">
        <f t="shared" si="1"/>
        <v>0</v>
      </c>
      <c r="G27" s="145">
        <f t="shared" si="2"/>
        <v>0</v>
      </c>
      <c r="H27" s="145">
        <f t="shared" si="3"/>
        <v>0</v>
      </c>
    </row>
    <row r="28" spans="2:8" ht="15">
      <c r="B28" s="156">
        <f>'общие характеристики'!C37</f>
        <v>0</v>
      </c>
      <c r="C28" s="155">
        <f>'общие характеристики'!D37</f>
        <v>0</v>
      </c>
      <c r="D28" s="155">
        <f>'общие характеристики'!E37</f>
        <v>0</v>
      </c>
      <c r="E28" s="145">
        <f>IF('общие характеристики'!S37&gt;0,'общие характеристики'!S37/'общие характеристики'!$S$15,0)</f>
        <v>0</v>
      </c>
      <c r="F28" s="145">
        <f t="shared" si="1"/>
        <v>0</v>
      </c>
      <c r="G28" s="145">
        <f t="shared" si="2"/>
        <v>0</v>
      </c>
      <c r="H28" s="145">
        <f t="shared" si="3"/>
        <v>0</v>
      </c>
    </row>
    <row r="29" spans="2:8" ht="15">
      <c r="B29" s="156">
        <f>'общие характеристики'!C38</f>
        <v>0</v>
      </c>
      <c r="C29" s="155">
        <f>'общие характеристики'!D38</f>
        <v>0</v>
      </c>
      <c r="D29" s="155">
        <f>'общие характеристики'!E38</f>
        <v>0</v>
      </c>
      <c r="E29" s="145">
        <f>IF('общие характеристики'!S38&gt;0,'общие характеристики'!S38/'общие характеристики'!$S$15,0)</f>
        <v>0</v>
      </c>
      <c r="F29" s="145">
        <f t="shared" si="1"/>
        <v>0</v>
      </c>
      <c r="G29" s="145">
        <f t="shared" si="2"/>
        <v>0</v>
      </c>
      <c r="H29" s="145">
        <f t="shared" si="3"/>
        <v>0</v>
      </c>
    </row>
    <row r="30" spans="2:8" ht="15">
      <c r="B30" s="156">
        <f>'общие характеристики'!C39</f>
        <v>0</v>
      </c>
      <c r="C30" s="155">
        <f>'общие характеристики'!D39</f>
        <v>0</v>
      </c>
      <c r="D30" s="155">
        <f>'общие характеристики'!E39</f>
        <v>0</v>
      </c>
      <c r="E30" s="145">
        <f>IF('общие характеристики'!S39&gt;0,'общие характеристики'!S39/'общие характеристики'!$S$15,0)</f>
        <v>0</v>
      </c>
      <c r="F30" s="145">
        <f t="shared" si="1"/>
        <v>0</v>
      </c>
      <c r="G30" s="145">
        <f t="shared" si="2"/>
        <v>0</v>
      </c>
      <c r="H30" s="145">
        <f t="shared" si="3"/>
        <v>0</v>
      </c>
    </row>
    <row r="31" spans="2:8" ht="15">
      <c r="B31" s="156">
        <f>'общие характеристики'!C40</f>
        <v>0</v>
      </c>
      <c r="C31" s="155">
        <f>'общие характеристики'!D40</f>
        <v>0</v>
      </c>
      <c r="D31" s="155">
        <f>'общие характеристики'!E40</f>
        <v>0</v>
      </c>
      <c r="E31" s="145">
        <f>IF('общие характеристики'!S40&gt;0,'общие характеристики'!S40/'общие характеристики'!$S$15,0)</f>
        <v>0</v>
      </c>
      <c r="F31" s="145">
        <f t="shared" si="1"/>
        <v>0</v>
      </c>
      <c r="G31" s="145">
        <f t="shared" si="2"/>
        <v>0</v>
      </c>
      <c r="H31" s="145">
        <f t="shared" si="3"/>
        <v>0</v>
      </c>
    </row>
    <row r="32" spans="2:8" ht="15">
      <c r="B32" s="156">
        <f>'общие характеристики'!C41</f>
        <v>0</v>
      </c>
      <c r="C32" s="155">
        <f>'общие характеристики'!D41</f>
        <v>0</v>
      </c>
      <c r="D32" s="155">
        <f>'общие характеристики'!E41</f>
        <v>0</v>
      </c>
      <c r="E32" s="145">
        <f>IF('общие характеристики'!S41&gt;0,'общие характеристики'!S41/'общие характеристики'!$S$15,0)</f>
        <v>0</v>
      </c>
      <c r="F32" s="145">
        <f t="shared" si="1"/>
        <v>0</v>
      </c>
      <c r="G32" s="145">
        <f t="shared" si="2"/>
        <v>0</v>
      </c>
      <c r="H32" s="145">
        <f t="shared" si="3"/>
        <v>0</v>
      </c>
    </row>
    <row r="33" spans="2:8" ht="15">
      <c r="B33" s="156">
        <f>'общие характеристики'!C42</f>
        <v>0</v>
      </c>
      <c r="C33" s="155">
        <f>'общие характеристики'!D42</f>
        <v>0</v>
      </c>
      <c r="D33" s="155">
        <f>'общие характеристики'!E42</f>
        <v>0</v>
      </c>
      <c r="E33" s="145">
        <f>IF('общие характеристики'!S42&gt;0,'общие характеристики'!S42/'общие характеристики'!$S$15,0)</f>
        <v>0</v>
      </c>
      <c r="F33" s="145">
        <f t="shared" si="1"/>
        <v>0</v>
      </c>
      <c r="G33" s="145">
        <f t="shared" si="2"/>
        <v>0</v>
      </c>
      <c r="H33" s="145">
        <f t="shared" si="3"/>
        <v>0</v>
      </c>
    </row>
    <row r="34" spans="2:8" ht="15">
      <c r="B34" s="156">
        <f>'общие характеристики'!C43</f>
        <v>0</v>
      </c>
      <c r="C34" s="155">
        <f>'общие характеристики'!D43</f>
        <v>0</v>
      </c>
      <c r="D34" s="155">
        <f>'общие характеристики'!E43</f>
        <v>0</v>
      </c>
      <c r="E34" s="145">
        <f>IF('общие характеристики'!S43&gt;0,'общие характеристики'!S43/'общие характеристики'!$S$15,0)</f>
        <v>0</v>
      </c>
      <c r="F34" s="145">
        <f t="shared" si="1"/>
        <v>0</v>
      </c>
      <c r="G34" s="145">
        <f t="shared" si="2"/>
        <v>0</v>
      </c>
      <c r="H34" s="145">
        <f t="shared" si="3"/>
        <v>0</v>
      </c>
    </row>
    <row r="35" spans="2:8" ht="15">
      <c r="B35" s="156">
        <f>'общие характеристики'!C44</f>
        <v>0</v>
      </c>
      <c r="C35" s="155">
        <f>'общие характеристики'!D44</f>
        <v>0</v>
      </c>
      <c r="D35" s="155">
        <f>'общие характеристики'!E44</f>
        <v>0</v>
      </c>
      <c r="E35" s="145">
        <f>IF('общие характеристики'!S44&gt;0,'общие характеристики'!S44/'общие характеристики'!$S$15,0)</f>
        <v>0</v>
      </c>
      <c r="F35" s="145">
        <f t="shared" si="1"/>
        <v>0</v>
      </c>
      <c r="G35" s="145">
        <f t="shared" si="2"/>
        <v>0</v>
      </c>
      <c r="H35" s="145">
        <f t="shared" si="3"/>
        <v>0</v>
      </c>
    </row>
    <row r="36" spans="2:8" ht="15">
      <c r="B36" s="156">
        <f>'общие характеристики'!C45</f>
        <v>0</v>
      </c>
      <c r="C36" s="155">
        <f>'общие характеристики'!D45</f>
        <v>0</v>
      </c>
      <c r="D36" s="155">
        <f>'общие характеристики'!E45</f>
        <v>0</v>
      </c>
      <c r="E36" s="145">
        <f>IF('общие характеристики'!S45&gt;0,'общие характеристики'!S45/'общие характеристики'!$S$15,0)</f>
        <v>0</v>
      </c>
      <c r="F36" s="145">
        <f t="shared" si="1"/>
        <v>0</v>
      </c>
      <c r="G36" s="145">
        <f t="shared" si="2"/>
        <v>0</v>
      </c>
      <c r="H36" s="145">
        <f t="shared" si="3"/>
        <v>0</v>
      </c>
    </row>
    <row r="37" spans="2:8" ht="15">
      <c r="B37" s="156">
        <f>'общие характеристики'!C46</f>
        <v>0</v>
      </c>
      <c r="C37" s="155">
        <f>'общие характеристики'!D46</f>
        <v>0</v>
      </c>
      <c r="D37" s="155">
        <f>'общие характеристики'!E46</f>
        <v>0</v>
      </c>
      <c r="E37" s="145">
        <f>IF('общие характеристики'!S46&gt;0,'общие характеристики'!S46/'общие характеристики'!$S$15,0)</f>
        <v>0</v>
      </c>
      <c r="F37" s="145">
        <f t="shared" si="1"/>
        <v>0</v>
      </c>
      <c r="G37" s="145">
        <f t="shared" si="2"/>
        <v>0</v>
      </c>
      <c r="H37" s="145">
        <f t="shared" si="3"/>
        <v>0</v>
      </c>
    </row>
    <row r="38" spans="2:8" ht="15">
      <c r="B38" s="156">
        <f>'общие характеристики'!C47</f>
        <v>0</v>
      </c>
      <c r="C38" s="155">
        <f>'общие характеристики'!D47</f>
        <v>0</v>
      </c>
      <c r="D38" s="155">
        <f>'общие характеристики'!E47</f>
        <v>0</v>
      </c>
      <c r="E38" s="145">
        <f>IF('общие характеристики'!S47&gt;0,'общие характеристики'!S47/'общие характеристики'!$S$15,0)</f>
        <v>0</v>
      </c>
      <c r="F38" s="145">
        <f t="shared" si="1"/>
        <v>0</v>
      </c>
      <c r="G38" s="145">
        <f t="shared" si="2"/>
        <v>0</v>
      </c>
      <c r="H38" s="145">
        <f t="shared" si="3"/>
        <v>0</v>
      </c>
    </row>
    <row r="39" spans="2:8" ht="15">
      <c r="B39" s="156">
        <f>'общие характеристики'!C48</f>
        <v>0</v>
      </c>
      <c r="C39" s="155">
        <f>'общие характеристики'!D48</f>
        <v>0</v>
      </c>
      <c r="D39" s="155">
        <f>'общие характеристики'!E48</f>
        <v>0</v>
      </c>
      <c r="E39" s="145">
        <f>IF('общие характеристики'!S48&gt;0,'общие характеристики'!S48/'общие характеристики'!$S$15,0)</f>
        <v>0</v>
      </c>
      <c r="F39" s="145">
        <f t="shared" si="1"/>
        <v>0</v>
      </c>
      <c r="G39" s="145">
        <f t="shared" si="2"/>
        <v>0</v>
      </c>
      <c r="H39" s="145">
        <f t="shared" si="3"/>
        <v>0</v>
      </c>
    </row>
    <row r="40" spans="2:8" ht="15">
      <c r="B40" s="156">
        <f>'общие характеристики'!C49</f>
        <v>0</v>
      </c>
      <c r="C40" s="155">
        <f>'общие характеристики'!D49</f>
        <v>0</v>
      </c>
      <c r="D40" s="155">
        <f>'общие характеристики'!E49</f>
        <v>0</v>
      </c>
      <c r="E40" s="145">
        <f>IF('общие характеристики'!S49&gt;0,'общие характеристики'!S49/'общие характеристики'!$S$15,0)</f>
        <v>0</v>
      </c>
      <c r="F40" s="145">
        <f t="shared" si="1"/>
        <v>0</v>
      </c>
      <c r="G40" s="145">
        <f t="shared" si="2"/>
        <v>0</v>
      </c>
      <c r="H40" s="145">
        <f t="shared" si="3"/>
        <v>0</v>
      </c>
    </row>
    <row r="41" spans="2:8" ht="15">
      <c r="B41" s="156">
        <f>'общие характеристики'!C50</f>
        <v>0</v>
      </c>
      <c r="C41" s="155">
        <f>'общие характеристики'!D50</f>
        <v>0</v>
      </c>
      <c r="D41" s="155">
        <f>'общие характеристики'!E50</f>
        <v>0</v>
      </c>
      <c r="E41" s="145">
        <f>IF('общие характеристики'!S50&gt;0,'общие характеристики'!S50/'общие характеристики'!$S$15,0)</f>
        <v>0</v>
      </c>
      <c r="F41" s="145">
        <f t="shared" si="1"/>
        <v>0</v>
      </c>
      <c r="G41" s="145">
        <f t="shared" si="2"/>
        <v>0</v>
      </c>
      <c r="H41" s="145">
        <f t="shared" si="3"/>
        <v>0</v>
      </c>
    </row>
    <row r="42" spans="2:8" ht="15">
      <c r="B42" s="156">
        <f>'общие характеристики'!C51</f>
        <v>0</v>
      </c>
      <c r="C42" s="155">
        <f>'общие характеристики'!D51</f>
        <v>0</v>
      </c>
      <c r="D42" s="155">
        <f>'общие характеристики'!E51</f>
        <v>0</v>
      </c>
      <c r="E42" s="145">
        <f>IF('общие характеристики'!S51&gt;0,'общие характеристики'!S51/'общие характеристики'!$S$15,0)</f>
        <v>0</v>
      </c>
      <c r="F42" s="145">
        <f t="shared" si="1"/>
        <v>0</v>
      </c>
      <c r="G42" s="145">
        <f t="shared" si="2"/>
        <v>0</v>
      </c>
      <c r="H42" s="145">
        <f t="shared" si="3"/>
        <v>0</v>
      </c>
    </row>
    <row r="43" spans="2:8" ht="15">
      <c r="B43" s="156">
        <f>'общие характеристики'!C52</f>
        <v>0</v>
      </c>
      <c r="C43" s="155">
        <f>'общие характеристики'!D52</f>
        <v>0</v>
      </c>
      <c r="D43" s="155">
        <f>'общие характеристики'!E52</f>
        <v>0</v>
      </c>
      <c r="E43" s="145">
        <f>IF('общие характеристики'!S52&gt;0,'общие характеристики'!S52/'общие характеристики'!$S$15,0)</f>
        <v>0</v>
      </c>
      <c r="F43" s="145">
        <f t="shared" si="1"/>
        <v>0</v>
      </c>
      <c r="G43" s="145">
        <f t="shared" si="2"/>
        <v>0</v>
      </c>
      <c r="H43" s="145">
        <f t="shared" si="3"/>
        <v>0</v>
      </c>
    </row>
    <row r="44" spans="2:8" ht="15">
      <c r="B44" s="156">
        <f>'общие характеристики'!C53</f>
        <v>0</v>
      </c>
      <c r="C44" s="155">
        <f>'общие характеристики'!D53</f>
        <v>0</v>
      </c>
      <c r="D44" s="155">
        <f>'общие характеристики'!E53</f>
        <v>0</v>
      </c>
      <c r="E44" s="145">
        <f>IF('общие характеристики'!S53&gt;0,'общие характеристики'!S53/'общие характеристики'!$S$15,0)</f>
        <v>0</v>
      </c>
      <c r="F44" s="145">
        <f t="shared" si="1"/>
        <v>0</v>
      </c>
      <c r="G44" s="145">
        <f t="shared" si="2"/>
        <v>0</v>
      </c>
      <c r="H44" s="145">
        <f t="shared" si="3"/>
        <v>0</v>
      </c>
    </row>
    <row r="45" spans="2:8" ht="15">
      <c r="B45" s="156">
        <f>'общие характеристики'!C54</f>
        <v>0</v>
      </c>
      <c r="C45" s="155">
        <f>'общие характеристики'!D54</f>
        <v>0</v>
      </c>
      <c r="D45" s="155">
        <f>'общие характеристики'!E54</f>
        <v>0</v>
      </c>
      <c r="E45" s="145">
        <f>IF('общие характеристики'!S54&gt;0,'общие характеристики'!S54/'общие характеристики'!$S$15,0)</f>
        <v>0</v>
      </c>
      <c r="F45" s="145">
        <f t="shared" si="1"/>
        <v>0</v>
      </c>
      <c r="G45" s="145">
        <f t="shared" si="2"/>
        <v>0</v>
      </c>
      <c r="H45" s="145">
        <f t="shared" si="3"/>
        <v>0</v>
      </c>
    </row>
    <row r="46" spans="2:8" ht="15">
      <c r="B46" s="156">
        <f>'общие характеристики'!C55</f>
        <v>0</v>
      </c>
      <c r="C46" s="155">
        <f>'общие характеристики'!D55</f>
        <v>0</v>
      </c>
      <c r="D46" s="155">
        <f>'общие характеристики'!E55</f>
        <v>0</v>
      </c>
      <c r="E46" s="145">
        <f>IF('общие характеристики'!S55&gt;0,'общие характеристики'!S55/'общие характеристики'!$S$15,0)</f>
        <v>0</v>
      </c>
      <c r="F46" s="145">
        <f t="shared" si="1"/>
        <v>0</v>
      </c>
      <c r="G46" s="145">
        <f t="shared" si="2"/>
        <v>0</v>
      </c>
      <c r="H46" s="145">
        <f t="shared" si="3"/>
        <v>0</v>
      </c>
    </row>
    <row r="47" spans="2:8" ht="15">
      <c r="B47" s="156">
        <f>'общие характеристики'!C56</f>
        <v>0</v>
      </c>
      <c r="C47" s="155">
        <f>'общие характеристики'!D56</f>
        <v>0</v>
      </c>
      <c r="D47" s="155">
        <f>'общие характеристики'!E56</f>
        <v>0</v>
      </c>
      <c r="E47" s="145">
        <f>IF('общие характеристики'!S56&gt;0,'общие характеристики'!S56/'общие характеристики'!$S$15,0)</f>
        <v>0</v>
      </c>
      <c r="F47" s="145">
        <f t="shared" si="1"/>
        <v>0</v>
      </c>
      <c r="G47" s="145">
        <f t="shared" si="2"/>
        <v>0</v>
      </c>
      <c r="H47" s="145">
        <f t="shared" si="3"/>
        <v>0</v>
      </c>
    </row>
    <row r="48" spans="2:8" ht="15">
      <c r="B48" s="156">
        <f>'общие характеристики'!C57</f>
        <v>0</v>
      </c>
      <c r="C48" s="155">
        <f>'общие характеристики'!D57</f>
        <v>0</v>
      </c>
      <c r="D48" s="155">
        <f>'общие характеристики'!E57</f>
        <v>0</v>
      </c>
      <c r="E48" s="145">
        <f>IF('общие характеристики'!S57&gt;0,'общие характеристики'!S57/'общие характеристики'!$S$15,0)</f>
        <v>0</v>
      </c>
      <c r="F48" s="145">
        <f t="shared" si="1"/>
        <v>0</v>
      </c>
      <c r="G48" s="145">
        <f t="shared" si="2"/>
        <v>0</v>
      </c>
      <c r="H48" s="145">
        <f t="shared" si="3"/>
        <v>0</v>
      </c>
    </row>
    <row r="49" spans="2:8" ht="15">
      <c r="B49" s="156">
        <f>'общие характеристики'!C58</f>
        <v>0</v>
      </c>
      <c r="C49" s="155">
        <f>'общие характеристики'!D58</f>
        <v>0</v>
      </c>
      <c r="D49" s="155">
        <f>'общие характеристики'!E58</f>
        <v>0</v>
      </c>
      <c r="E49" s="145">
        <f>IF('общие характеристики'!S58&gt;0,'общие характеристики'!S58/'общие характеристики'!$S$15,0)</f>
        <v>0</v>
      </c>
      <c r="F49" s="145">
        <f t="shared" si="1"/>
        <v>0</v>
      </c>
      <c r="G49" s="145">
        <f t="shared" si="2"/>
        <v>0</v>
      </c>
      <c r="H49" s="145">
        <f t="shared" si="3"/>
        <v>0</v>
      </c>
    </row>
    <row r="50" spans="2:8" ht="15">
      <c r="B50" s="156">
        <f>'общие характеристики'!C59</f>
        <v>0</v>
      </c>
      <c r="C50" s="155">
        <f>'общие характеристики'!D59</f>
        <v>0</v>
      </c>
      <c r="D50" s="155">
        <f>'общие характеристики'!E59</f>
        <v>0</v>
      </c>
      <c r="E50" s="145">
        <f>IF('общие характеристики'!S59&gt;0,'общие характеристики'!S59/'общие характеристики'!$S$15,0)</f>
        <v>0</v>
      </c>
      <c r="F50" s="145">
        <f t="shared" si="1"/>
        <v>0</v>
      </c>
      <c r="G50" s="145">
        <f t="shared" si="2"/>
        <v>0</v>
      </c>
      <c r="H50" s="145">
        <f t="shared" si="3"/>
        <v>0</v>
      </c>
    </row>
    <row r="51" spans="2:8" ht="15">
      <c r="B51" s="156">
        <f>'общие характеристики'!C60</f>
        <v>0</v>
      </c>
      <c r="C51" s="155">
        <f>'общие характеристики'!D60</f>
        <v>0</v>
      </c>
      <c r="D51" s="155">
        <f>'общие характеристики'!E60</f>
        <v>0</v>
      </c>
      <c r="E51" s="145">
        <f>IF('общие характеристики'!S60&gt;0,'общие характеристики'!S60/'общие характеристики'!$S$15,0)</f>
        <v>0</v>
      </c>
      <c r="F51" s="145">
        <f t="shared" si="1"/>
        <v>0</v>
      </c>
      <c r="G51" s="145">
        <f t="shared" si="2"/>
        <v>0</v>
      </c>
      <c r="H51" s="145">
        <f t="shared" si="3"/>
        <v>0</v>
      </c>
    </row>
    <row r="52" spans="2:8" ht="15">
      <c r="B52" s="156">
        <f>'общие характеристики'!C61</f>
        <v>0</v>
      </c>
      <c r="C52" s="155">
        <f>'общие характеристики'!D61</f>
        <v>0</v>
      </c>
      <c r="D52" s="155">
        <f>'общие характеристики'!E61</f>
        <v>0</v>
      </c>
      <c r="E52" s="145">
        <f>IF('общие характеристики'!S61&gt;0,'общие характеристики'!S61/'общие характеристики'!$S$15,0)</f>
        <v>0</v>
      </c>
      <c r="F52" s="145">
        <f t="shared" si="1"/>
        <v>0</v>
      </c>
      <c r="G52" s="145">
        <f t="shared" si="2"/>
        <v>0</v>
      </c>
      <c r="H52" s="145">
        <f t="shared" si="3"/>
        <v>0</v>
      </c>
    </row>
    <row r="53" spans="2:8" ht="15">
      <c r="B53" s="156">
        <f>'общие характеристики'!C62</f>
        <v>0</v>
      </c>
      <c r="C53" s="155">
        <f>'общие характеристики'!D62</f>
        <v>0</v>
      </c>
      <c r="D53" s="155">
        <f>'общие характеристики'!E62</f>
        <v>0</v>
      </c>
      <c r="E53" s="145">
        <f>IF('общие характеристики'!S62&gt;0,'общие характеристики'!S62/'общие характеристики'!$S$15,0)</f>
        <v>0</v>
      </c>
      <c r="F53" s="145">
        <f t="shared" si="1"/>
        <v>0</v>
      </c>
      <c r="G53" s="145">
        <f t="shared" si="2"/>
        <v>0</v>
      </c>
      <c r="H53" s="145">
        <f t="shared" si="3"/>
        <v>0</v>
      </c>
    </row>
    <row r="54" spans="2:8" ht="15">
      <c r="B54" s="156">
        <f>'общие характеристики'!C63</f>
        <v>0</v>
      </c>
      <c r="C54" s="155">
        <f>'общие характеристики'!D63</f>
        <v>0</v>
      </c>
      <c r="D54" s="155">
        <f>'общие характеристики'!E63</f>
        <v>0</v>
      </c>
      <c r="E54" s="145">
        <f>IF('общие характеристики'!S63&gt;0,'общие характеристики'!S63/'общие характеристики'!$S$15,0)</f>
        <v>0</v>
      </c>
      <c r="F54" s="145">
        <f t="shared" si="1"/>
        <v>0</v>
      </c>
      <c r="G54" s="145">
        <f t="shared" si="2"/>
        <v>0</v>
      </c>
      <c r="H54" s="145">
        <f t="shared" si="3"/>
        <v>0</v>
      </c>
    </row>
    <row r="55" spans="2:8" ht="15">
      <c r="B55" s="156">
        <f>'общие характеристики'!C64</f>
        <v>0</v>
      </c>
      <c r="C55" s="155">
        <f>'общие характеристики'!D64</f>
        <v>0</v>
      </c>
      <c r="D55" s="155">
        <f>'общие характеристики'!E64</f>
        <v>0</v>
      </c>
      <c r="E55" s="145">
        <f>IF('общие характеристики'!S64&gt;0,'общие характеристики'!S64/'общие характеристики'!$S$15,0)</f>
        <v>0</v>
      </c>
      <c r="F55" s="145">
        <f t="shared" si="1"/>
        <v>0</v>
      </c>
      <c r="G55" s="145">
        <f t="shared" si="2"/>
        <v>0</v>
      </c>
      <c r="H55" s="145">
        <f t="shared" si="3"/>
        <v>0</v>
      </c>
    </row>
    <row r="56" spans="2:8" ht="15">
      <c r="B56" s="156">
        <f>'общие характеристики'!C65</f>
        <v>0</v>
      </c>
      <c r="C56" s="155">
        <f>'общие характеристики'!D65</f>
        <v>0</v>
      </c>
      <c r="D56" s="155">
        <f>'общие характеристики'!E65</f>
        <v>0</v>
      </c>
      <c r="E56" s="145">
        <f>IF('общие характеристики'!S65&gt;0,'общие характеристики'!S65/'общие характеристики'!$S$15,0)</f>
        <v>0</v>
      </c>
      <c r="F56" s="145">
        <f t="shared" si="1"/>
        <v>0</v>
      </c>
      <c r="G56" s="145">
        <f t="shared" si="2"/>
        <v>0</v>
      </c>
      <c r="H56" s="145">
        <f t="shared" si="3"/>
        <v>0</v>
      </c>
    </row>
    <row r="57" spans="2:8" ht="15">
      <c r="B57" s="156">
        <f>'общие характеристики'!C66</f>
        <v>0</v>
      </c>
      <c r="C57" s="155">
        <f>'общие характеристики'!D66</f>
        <v>0</v>
      </c>
      <c r="D57" s="155">
        <f>'общие характеристики'!E66</f>
        <v>0</v>
      </c>
      <c r="E57" s="145">
        <f>IF('общие характеристики'!S66&gt;0,'общие характеристики'!S66/'общие характеристики'!$S$15,0)</f>
        <v>0</v>
      </c>
      <c r="F57" s="145">
        <f t="shared" si="1"/>
        <v>0</v>
      </c>
      <c r="G57" s="145">
        <f t="shared" si="2"/>
        <v>0</v>
      </c>
      <c r="H57" s="145">
        <f t="shared" si="3"/>
        <v>0</v>
      </c>
    </row>
    <row r="58" spans="2:8" ht="15">
      <c r="B58" s="156">
        <f>'общие характеристики'!C67</f>
        <v>0</v>
      </c>
      <c r="C58" s="155">
        <f>'общие характеристики'!D67</f>
        <v>0</v>
      </c>
      <c r="D58" s="155">
        <f>'общие характеристики'!E67</f>
        <v>0</v>
      </c>
      <c r="E58" s="145">
        <f>IF('общие характеристики'!S67&gt;0,'общие характеристики'!S67/'общие характеристики'!$S$15,0)</f>
        <v>0</v>
      </c>
      <c r="F58" s="145">
        <f t="shared" si="1"/>
        <v>0</v>
      </c>
      <c r="G58" s="145">
        <f t="shared" si="2"/>
        <v>0</v>
      </c>
      <c r="H58" s="145">
        <f t="shared" si="3"/>
        <v>0</v>
      </c>
    </row>
    <row r="59" spans="2:8" ht="15">
      <c r="B59" s="156">
        <f>'общие характеристики'!C68</f>
        <v>0</v>
      </c>
      <c r="C59" s="155">
        <f>'общие характеристики'!D68</f>
        <v>0</v>
      </c>
      <c r="D59" s="155">
        <f>'общие характеристики'!E68</f>
        <v>0</v>
      </c>
      <c r="E59" s="145">
        <f>IF('общие характеристики'!S68&gt;0,'общие характеристики'!S68/'общие характеристики'!$S$15,0)</f>
        <v>0</v>
      </c>
      <c r="F59" s="145">
        <f t="shared" si="1"/>
        <v>0</v>
      </c>
      <c r="G59" s="145">
        <f t="shared" si="2"/>
        <v>0</v>
      </c>
      <c r="H59" s="145">
        <f t="shared" si="3"/>
        <v>0</v>
      </c>
    </row>
    <row r="60" spans="2:8" ht="15">
      <c r="B60" s="156">
        <f>'общие характеристики'!C69</f>
        <v>0</v>
      </c>
      <c r="C60" s="155">
        <f>'общие характеристики'!D69</f>
        <v>0</v>
      </c>
      <c r="D60" s="155">
        <f>'общие характеристики'!E69</f>
        <v>0</v>
      </c>
      <c r="E60" s="145">
        <f>IF('общие характеристики'!S69&gt;0,'общие характеристики'!S69/'общие характеристики'!$S$15,0)</f>
        <v>0</v>
      </c>
      <c r="F60" s="145">
        <f t="shared" si="1"/>
        <v>0</v>
      </c>
      <c r="G60" s="145">
        <f t="shared" si="2"/>
        <v>0</v>
      </c>
      <c r="H60" s="145">
        <f t="shared" si="3"/>
        <v>0</v>
      </c>
    </row>
    <row r="61" spans="2:8" ht="15">
      <c r="B61" s="156">
        <f>'общие характеристики'!C70</f>
        <v>0</v>
      </c>
      <c r="C61" s="155">
        <f>'общие характеристики'!D70</f>
        <v>0</v>
      </c>
      <c r="D61" s="155">
        <f>'общие характеристики'!E70</f>
        <v>0</v>
      </c>
      <c r="E61" s="145">
        <f>IF('общие характеристики'!S70&gt;0,'общие характеристики'!S70/'общие характеристики'!$S$15,0)</f>
        <v>0</v>
      </c>
      <c r="F61" s="145">
        <f t="shared" si="1"/>
        <v>0</v>
      </c>
      <c r="G61" s="145">
        <f t="shared" si="2"/>
        <v>0</v>
      </c>
      <c r="H61" s="145">
        <f t="shared" si="3"/>
        <v>0</v>
      </c>
    </row>
    <row r="62" spans="2:8" ht="15">
      <c r="B62" s="156">
        <f>'общие характеристики'!C71</f>
        <v>0</v>
      </c>
      <c r="C62" s="155">
        <f>'общие характеристики'!D71</f>
        <v>0</v>
      </c>
      <c r="D62" s="155">
        <f>'общие характеристики'!E71</f>
        <v>0</v>
      </c>
      <c r="E62" s="145">
        <f>IF('общие характеристики'!S71&gt;0,'общие характеристики'!S71/'общие характеристики'!$S$15,0)</f>
        <v>0</v>
      </c>
      <c r="F62" s="145">
        <f t="shared" si="1"/>
        <v>0</v>
      </c>
      <c r="G62" s="145">
        <f t="shared" si="2"/>
        <v>0</v>
      </c>
      <c r="H62" s="145">
        <f t="shared" si="3"/>
        <v>0</v>
      </c>
    </row>
    <row r="63" spans="2:8" ht="15">
      <c r="B63" s="156">
        <f>'общие характеристики'!C72</f>
        <v>0</v>
      </c>
      <c r="C63" s="155">
        <f>'общие характеристики'!D72</f>
        <v>0</v>
      </c>
      <c r="D63" s="155">
        <f>'общие характеристики'!E72</f>
        <v>0</v>
      </c>
      <c r="E63" s="145">
        <f>IF('общие характеристики'!S72&gt;0,'общие характеристики'!S72/'общие характеристики'!$S$15,0)</f>
        <v>0</v>
      </c>
      <c r="F63" s="145">
        <f t="shared" si="1"/>
        <v>0</v>
      </c>
      <c r="G63" s="145">
        <f t="shared" si="2"/>
        <v>0</v>
      </c>
      <c r="H63" s="145">
        <f t="shared" si="3"/>
        <v>0</v>
      </c>
    </row>
    <row r="64" spans="2:8" ht="15">
      <c r="B64" s="156">
        <f>'общие характеристики'!C73</f>
        <v>0</v>
      </c>
      <c r="C64" s="155">
        <f>'общие характеристики'!D73</f>
        <v>0</v>
      </c>
      <c r="D64" s="155">
        <f>'общие характеристики'!E73</f>
        <v>0</v>
      </c>
      <c r="E64" s="145">
        <f>IF('общие характеристики'!S73&gt;0,'общие характеристики'!S73/'общие характеристики'!$S$15,0)</f>
        <v>0</v>
      </c>
      <c r="F64" s="145">
        <f t="shared" si="1"/>
        <v>0</v>
      </c>
      <c r="G64" s="145">
        <f t="shared" si="2"/>
        <v>0</v>
      </c>
      <c r="H64" s="145">
        <f t="shared" si="3"/>
        <v>0</v>
      </c>
    </row>
    <row r="65" spans="2:8" ht="15">
      <c r="B65" s="156">
        <f>'общие характеристики'!C74</f>
        <v>0</v>
      </c>
      <c r="C65" s="155">
        <f>'общие характеристики'!D74</f>
        <v>0</v>
      </c>
      <c r="D65" s="155">
        <f>'общие характеристики'!E74</f>
        <v>0</v>
      </c>
      <c r="E65" s="145">
        <f>IF('общие характеристики'!S74&gt;0,'общие характеристики'!S74/'общие характеристики'!$S$15,0)</f>
        <v>0</v>
      </c>
      <c r="F65" s="145">
        <f t="shared" si="1"/>
        <v>0</v>
      </c>
      <c r="G65" s="145">
        <f t="shared" si="2"/>
        <v>0</v>
      </c>
      <c r="H65" s="145">
        <f t="shared" si="3"/>
        <v>0</v>
      </c>
    </row>
    <row r="66" spans="2:8" ht="15">
      <c r="B66" s="156">
        <f>'общие характеристики'!C75</f>
        <v>0</v>
      </c>
      <c r="C66" s="155">
        <f>'общие характеристики'!D75</f>
        <v>0</v>
      </c>
      <c r="D66" s="155">
        <f>'общие характеристики'!E75</f>
        <v>0</v>
      </c>
      <c r="E66" s="145">
        <f>IF('общие характеристики'!S75&gt;0,'общие характеристики'!S75/'общие характеристики'!$S$15,0)</f>
        <v>0</v>
      </c>
      <c r="F66" s="145">
        <f t="shared" si="1"/>
        <v>0</v>
      </c>
      <c r="G66" s="145">
        <f t="shared" si="2"/>
        <v>0</v>
      </c>
      <c r="H66" s="145">
        <f t="shared" si="3"/>
        <v>0</v>
      </c>
    </row>
    <row r="67" spans="2:8" ht="15">
      <c r="B67" s="156">
        <f>'общие характеристики'!C76</f>
        <v>0</v>
      </c>
      <c r="C67" s="155">
        <f>'общие характеристики'!D76</f>
        <v>0</v>
      </c>
      <c r="D67" s="155">
        <f>'общие характеристики'!E76</f>
        <v>0</v>
      </c>
      <c r="E67" s="145">
        <f>IF('общие характеристики'!S76&gt;0,'общие характеристики'!S76/'общие характеристики'!$S$15,0)</f>
        <v>0</v>
      </c>
      <c r="F67" s="145">
        <f t="shared" si="1"/>
        <v>0</v>
      </c>
      <c r="G67" s="145">
        <f t="shared" si="2"/>
        <v>0</v>
      </c>
      <c r="H67" s="145">
        <f t="shared" si="3"/>
        <v>0</v>
      </c>
    </row>
    <row r="68" spans="2:8" ht="15">
      <c r="B68" s="156">
        <f>'общие характеристики'!C77</f>
        <v>0</v>
      </c>
      <c r="C68" s="155">
        <f>'общие характеристики'!D77</f>
        <v>0</v>
      </c>
      <c r="D68" s="155">
        <f>'общие характеристики'!E77</f>
        <v>0</v>
      </c>
      <c r="E68" s="145">
        <f>IF('общие характеристики'!S77&gt;0,'общие характеристики'!S77/'общие характеристики'!$S$15,0)</f>
        <v>0</v>
      </c>
      <c r="F68" s="145">
        <f t="shared" si="1"/>
        <v>0</v>
      </c>
      <c r="G68" s="145">
        <f t="shared" si="2"/>
        <v>0</v>
      </c>
      <c r="H68" s="145">
        <f t="shared" si="3"/>
        <v>0</v>
      </c>
    </row>
    <row r="69" spans="2:8" ht="15">
      <c r="B69" s="156">
        <f>'общие характеристики'!C78</f>
        <v>0</v>
      </c>
      <c r="C69" s="155">
        <f>'общие характеристики'!D78</f>
        <v>0</v>
      </c>
      <c r="D69" s="155">
        <f>'общие характеристики'!E78</f>
        <v>0</v>
      </c>
      <c r="E69" s="145">
        <f>IF('общие характеристики'!S78&gt;0,'общие характеристики'!S78/'общие характеристики'!$S$15,0)</f>
        <v>0</v>
      </c>
      <c r="F69" s="145">
        <f t="shared" si="1"/>
        <v>0</v>
      </c>
      <c r="G69" s="145">
        <f t="shared" si="2"/>
        <v>0</v>
      </c>
      <c r="H69" s="145">
        <f t="shared" si="3"/>
        <v>0</v>
      </c>
    </row>
    <row r="70" spans="2:8" ht="15">
      <c r="B70" s="156">
        <f>'общие характеристики'!C79</f>
        <v>0</v>
      </c>
      <c r="C70" s="155">
        <f>'общие характеристики'!D79</f>
        <v>0</v>
      </c>
      <c r="D70" s="155">
        <f>'общие характеристики'!E79</f>
        <v>0</v>
      </c>
      <c r="E70" s="145">
        <f>IF('общие характеристики'!S79&gt;0,'общие характеристики'!S79/'общие характеристики'!$S$15,0)</f>
        <v>0</v>
      </c>
      <c r="F70" s="145">
        <f t="shared" si="1"/>
        <v>0</v>
      </c>
      <c r="G70" s="145">
        <f t="shared" si="2"/>
        <v>0</v>
      </c>
      <c r="H70" s="145">
        <f t="shared" si="3"/>
        <v>0</v>
      </c>
    </row>
    <row r="71" spans="2:8" ht="15">
      <c r="B71" s="156">
        <f>'общие характеристики'!C80</f>
        <v>0</v>
      </c>
      <c r="C71" s="155">
        <f>'общие характеристики'!D80</f>
        <v>0</v>
      </c>
      <c r="D71" s="155">
        <f>'общие характеристики'!E80</f>
        <v>0</v>
      </c>
      <c r="E71" s="145">
        <f>IF('общие характеристики'!S80&gt;0,'общие характеристики'!S80/'общие характеристики'!$S$15,0)</f>
        <v>0</v>
      </c>
      <c r="F71" s="145">
        <f t="shared" si="1"/>
        <v>0</v>
      </c>
      <c r="G71" s="145">
        <f t="shared" si="2"/>
        <v>0</v>
      </c>
      <c r="H71" s="145">
        <f t="shared" si="3"/>
        <v>0</v>
      </c>
    </row>
    <row r="72" spans="2:8" ht="15">
      <c r="B72" s="156">
        <f>'общие характеристики'!C81</f>
        <v>0</v>
      </c>
      <c r="C72" s="155">
        <f>'общие характеристики'!D81</f>
        <v>0</v>
      </c>
      <c r="D72" s="155">
        <f>'общие характеристики'!E81</f>
        <v>0</v>
      </c>
      <c r="E72" s="145">
        <f>IF('общие характеристики'!S81&gt;0,'общие характеристики'!S81/'общие характеристики'!$S$15,0)</f>
        <v>0</v>
      </c>
      <c r="F72" s="145">
        <f aca="true" t="shared" si="4" ref="F72:F106">ROUND(E72*$F$6,2)</f>
        <v>0</v>
      </c>
      <c r="G72" s="145">
        <f aca="true" t="shared" si="5" ref="G72:G106">ROUND(F72*0.18,2)</f>
        <v>0</v>
      </c>
      <c r="H72" s="145">
        <f aca="true" t="shared" si="6" ref="H72:H106">F72+G72</f>
        <v>0</v>
      </c>
    </row>
    <row r="73" spans="2:8" ht="15">
      <c r="B73" s="156">
        <f>'общие характеристики'!C82</f>
        <v>0</v>
      </c>
      <c r="C73" s="155">
        <f>'общие характеристики'!D82</f>
        <v>0</v>
      </c>
      <c r="D73" s="155">
        <f>'общие характеристики'!E82</f>
        <v>0</v>
      </c>
      <c r="E73" s="145">
        <f>IF('общие характеристики'!S82&gt;0,'общие характеристики'!S82/'общие характеристики'!$S$15,0)</f>
        <v>0</v>
      </c>
      <c r="F73" s="145">
        <f t="shared" si="4"/>
        <v>0</v>
      </c>
      <c r="G73" s="145">
        <f t="shared" si="5"/>
        <v>0</v>
      </c>
      <c r="H73" s="145">
        <f t="shared" si="6"/>
        <v>0</v>
      </c>
    </row>
    <row r="74" spans="2:8" ht="15">
      <c r="B74" s="156">
        <f>'общие характеристики'!C83</f>
        <v>0</v>
      </c>
      <c r="C74" s="155">
        <f>'общие характеристики'!D83</f>
        <v>0</v>
      </c>
      <c r="D74" s="155">
        <f>'общие характеристики'!E83</f>
        <v>0</v>
      </c>
      <c r="E74" s="145">
        <f>IF('общие характеристики'!S83&gt;0,'общие характеристики'!S83/'общие характеристики'!$S$15,0)</f>
        <v>0</v>
      </c>
      <c r="F74" s="145">
        <f t="shared" si="4"/>
        <v>0</v>
      </c>
      <c r="G74" s="145">
        <f t="shared" si="5"/>
        <v>0</v>
      </c>
      <c r="H74" s="145">
        <f t="shared" si="6"/>
        <v>0</v>
      </c>
    </row>
    <row r="75" spans="2:8" ht="15">
      <c r="B75" s="156">
        <f>'общие характеристики'!C84</f>
        <v>0</v>
      </c>
      <c r="C75" s="155">
        <f>'общие характеристики'!D84</f>
        <v>0</v>
      </c>
      <c r="D75" s="155">
        <f>'общие характеристики'!E84</f>
        <v>0</v>
      </c>
      <c r="E75" s="145">
        <f>IF('общие характеристики'!S84&gt;0,'общие характеристики'!S84/'общие характеристики'!$S$15,0)</f>
        <v>0</v>
      </c>
      <c r="F75" s="145">
        <f t="shared" si="4"/>
        <v>0</v>
      </c>
      <c r="G75" s="145">
        <f t="shared" si="5"/>
        <v>0</v>
      </c>
      <c r="H75" s="145">
        <f t="shared" si="6"/>
        <v>0</v>
      </c>
    </row>
    <row r="76" spans="2:8" ht="15">
      <c r="B76" s="156">
        <f>'общие характеристики'!C85</f>
        <v>0</v>
      </c>
      <c r="C76" s="155">
        <f>'общие характеристики'!D85</f>
        <v>0</v>
      </c>
      <c r="D76" s="155">
        <f>'общие характеристики'!E85</f>
        <v>0</v>
      </c>
      <c r="E76" s="145">
        <f>IF('общие характеристики'!S85&gt;0,'общие характеристики'!S85/'общие характеристики'!$S$15,0)</f>
        <v>0</v>
      </c>
      <c r="F76" s="145">
        <f t="shared" si="4"/>
        <v>0</v>
      </c>
      <c r="G76" s="145">
        <f t="shared" si="5"/>
        <v>0</v>
      </c>
      <c r="H76" s="145">
        <f t="shared" si="6"/>
        <v>0</v>
      </c>
    </row>
    <row r="77" spans="2:8" ht="15">
      <c r="B77" s="156">
        <f>'общие характеристики'!C86</f>
        <v>0</v>
      </c>
      <c r="C77" s="155">
        <f>'общие характеристики'!D86</f>
        <v>0</v>
      </c>
      <c r="D77" s="155">
        <f>'общие характеристики'!E86</f>
        <v>0</v>
      </c>
      <c r="E77" s="145">
        <f>IF('общие характеристики'!S86&gt;0,'общие характеристики'!S86/'общие характеристики'!$S$15,0)</f>
        <v>0</v>
      </c>
      <c r="F77" s="145">
        <f t="shared" si="4"/>
        <v>0</v>
      </c>
      <c r="G77" s="145">
        <f t="shared" si="5"/>
        <v>0</v>
      </c>
      <c r="H77" s="145">
        <f t="shared" si="6"/>
        <v>0</v>
      </c>
    </row>
    <row r="78" spans="2:8" ht="15">
      <c r="B78" s="156">
        <f>'общие характеристики'!C87</f>
        <v>0</v>
      </c>
      <c r="C78" s="155">
        <f>'общие характеристики'!D87</f>
        <v>0</v>
      </c>
      <c r="D78" s="155">
        <f>'общие характеристики'!E87</f>
        <v>0</v>
      </c>
      <c r="E78" s="145">
        <f>IF('общие характеристики'!S87&gt;0,'общие характеристики'!S87/'общие характеристики'!$S$15,0)</f>
        <v>0</v>
      </c>
      <c r="F78" s="145">
        <f t="shared" si="4"/>
        <v>0</v>
      </c>
      <c r="G78" s="145">
        <f t="shared" si="5"/>
        <v>0</v>
      </c>
      <c r="H78" s="145">
        <f t="shared" si="6"/>
        <v>0</v>
      </c>
    </row>
    <row r="79" spans="2:8" ht="15">
      <c r="B79" s="156">
        <f>'общие характеристики'!C88</f>
        <v>0</v>
      </c>
      <c r="C79" s="155">
        <f>'общие характеристики'!D88</f>
        <v>0</v>
      </c>
      <c r="D79" s="155">
        <f>'общие характеристики'!E88</f>
        <v>0</v>
      </c>
      <c r="E79" s="145">
        <f>IF('общие характеристики'!S88&gt;0,'общие характеристики'!S88/'общие характеристики'!$S$15,0)</f>
        <v>0</v>
      </c>
      <c r="F79" s="145">
        <f t="shared" si="4"/>
        <v>0</v>
      </c>
      <c r="G79" s="145">
        <f t="shared" si="5"/>
        <v>0</v>
      </c>
      <c r="H79" s="145">
        <f t="shared" si="6"/>
        <v>0</v>
      </c>
    </row>
    <row r="80" spans="2:8" ht="15">
      <c r="B80" s="156">
        <f>'общие характеристики'!C89</f>
        <v>0</v>
      </c>
      <c r="C80" s="155">
        <f>'общие характеристики'!D89</f>
        <v>0</v>
      </c>
      <c r="D80" s="155">
        <f>'общие характеристики'!E89</f>
        <v>0</v>
      </c>
      <c r="E80" s="145">
        <f>IF('общие характеристики'!S89&gt;0,'общие характеристики'!S89/'общие характеристики'!$S$15,0)</f>
        <v>0</v>
      </c>
      <c r="F80" s="145">
        <f t="shared" si="4"/>
        <v>0</v>
      </c>
      <c r="G80" s="145">
        <f t="shared" si="5"/>
        <v>0</v>
      </c>
      <c r="H80" s="145">
        <f t="shared" si="6"/>
        <v>0</v>
      </c>
    </row>
    <row r="81" spans="2:8" ht="15">
      <c r="B81" s="156">
        <f>'общие характеристики'!C90</f>
        <v>0</v>
      </c>
      <c r="C81" s="155">
        <f>'общие характеристики'!D90</f>
        <v>0</v>
      </c>
      <c r="D81" s="155">
        <f>'общие характеристики'!E90</f>
        <v>0</v>
      </c>
      <c r="E81" s="145">
        <f>IF('общие характеристики'!S90&gt;0,'общие характеристики'!S90/'общие характеристики'!$S$15,0)</f>
        <v>0</v>
      </c>
      <c r="F81" s="145">
        <f t="shared" si="4"/>
        <v>0</v>
      </c>
      <c r="G81" s="145">
        <f t="shared" si="5"/>
        <v>0</v>
      </c>
      <c r="H81" s="145">
        <f t="shared" si="6"/>
        <v>0</v>
      </c>
    </row>
    <row r="82" spans="2:8" ht="15">
      <c r="B82" s="156">
        <f>'общие характеристики'!C91</f>
        <v>0</v>
      </c>
      <c r="C82" s="155">
        <f>'общие характеристики'!D91</f>
        <v>0</v>
      </c>
      <c r="D82" s="155">
        <f>'общие характеристики'!E91</f>
        <v>0</v>
      </c>
      <c r="E82" s="145">
        <f>IF('общие характеристики'!S91&gt;0,'общие характеристики'!S91/'общие характеристики'!$S$15,0)</f>
        <v>0</v>
      </c>
      <c r="F82" s="145">
        <f t="shared" si="4"/>
        <v>0</v>
      </c>
      <c r="G82" s="145">
        <f t="shared" si="5"/>
        <v>0</v>
      </c>
      <c r="H82" s="145">
        <f t="shared" si="6"/>
        <v>0</v>
      </c>
    </row>
    <row r="83" spans="2:8" ht="15">
      <c r="B83" s="156">
        <f>'общие характеристики'!C92</f>
        <v>0</v>
      </c>
      <c r="C83" s="155">
        <f>'общие характеристики'!D92</f>
        <v>0</v>
      </c>
      <c r="D83" s="155">
        <f>'общие характеристики'!E92</f>
        <v>0</v>
      </c>
      <c r="E83" s="145">
        <f>IF('общие характеристики'!S92&gt;0,'общие характеристики'!S92/'общие характеристики'!$S$15,0)</f>
        <v>0</v>
      </c>
      <c r="F83" s="145">
        <f t="shared" si="4"/>
        <v>0</v>
      </c>
      <c r="G83" s="145">
        <f t="shared" si="5"/>
        <v>0</v>
      </c>
      <c r="H83" s="145">
        <f t="shared" si="6"/>
        <v>0</v>
      </c>
    </row>
    <row r="84" spans="2:8" ht="15">
      <c r="B84" s="156">
        <f>'общие характеристики'!C93</f>
        <v>0</v>
      </c>
      <c r="C84" s="155">
        <f>'общие характеристики'!D93</f>
        <v>0</v>
      </c>
      <c r="D84" s="155">
        <f>'общие характеристики'!E93</f>
        <v>0</v>
      </c>
      <c r="E84" s="145">
        <f>IF('общие характеристики'!S93&gt;0,'общие характеристики'!S93/'общие характеристики'!$S$15,0)</f>
        <v>0</v>
      </c>
      <c r="F84" s="145">
        <f t="shared" si="4"/>
        <v>0</v>
      </c>
      <c r="G84" s="145">
        <f t="shared" si="5"/>
        <v>0</v>
      </c>
      <c r="H84" s="145">
        <f t="shared" si="6"/>
        <v>0</v>
      </c>
    </row>
    <row r="85" spans="2:8" ht="15">
      <c r="B85" s="156">
        <f>'общие характеристики'!C94</f>
        <v>0</v>
      </c>
      <c r="C85" s="155">
        <f>'общие характеристики'!D94</f>
        <v>0</v>
      </c>
      <c r="D85" s="155">
        <f>'общие характеристики'!E94</f>
        <v>0</v>
      </c>
      <c r="E85" s="145">
        <f>IF('общие характеристики'!S94&gt;0,'общие характеристики'!S94/'общие характеристики'!$S$15,0)</f>
        <v>0</v>
      </c>
      <c r="F85" s="145">
        <f t="shared" si="4"/>
        <v>0</v>
      </c>
      <c r="G85" s="145">
        <f t="shared" si="5"/>
        <v>0</v>
      </c>
      <c r="H85" s="145">
        <f t="shared" si="6"/>
        <v>0</v>
      </c>
    </row>
    <row r="86" spans="2:8" ht="15">
      <c r="B86" s="156">
        <f>'общие характеристики'!C95</f>
        <v>0</v>
      </c>
      <c r="C86" s="155">
        <f>'общие характеристики'!D95</f>
        <v>0</v>
      </c>
      <c r="D86" s="155">
        <f>'общие характеристики'!E95</f>
        <v>0</v>
      </c>
      <c r="E86" s="145">
        <f>IF('общие характеристики'!S95&gt;0,'общие характеристики'!S95/'общие характеристики'!$S$15,0)</f>
        <v>0</v>
      </c>
      <c r="F86" s="145">
        <f t="shared" si="4"/>
        <v>0</v>
      </c>
      <c r="G86" s="145">
        <f t="shared" si="5"/>
        <v>0</v>
      </c>
      <c r="H86" s="145">
        <f t="shared" si="6"/>
        <v>0</v>
      </c>
    </row>
    <row r="87" spans="2:8" ht="15">
      <c r="B87" s="156">
        <f>'общие характеристики'!C96</f>
        <v>0</v>
      </c>
      <c r="C87" s="155">
        <f>'общие характеристики'!D96</f>
        <v>0</v>
      </c>
      <c r="D87" s="155">
        <f>'общие характеристики'!E96</f>
        <v>0</v>
      </c>
      <c r="E87" s="145">
        <f>IF('общие характеристики'!S96&gt;0,'общие характеристики'!S96/'общие характеристики'!$S$15,0)</f>
        <v>0</v>
      </c>
      <c r="F87" s="145">
        <f t="shared" si="4"/>
        <v>0</v>
      </c>
      <c r="G87" s="145">
        <f t="shared" si="5"/>
        <v>0</v>
      </c>
      <c r="H87" s="145">
        <f t="shared" si="6"/>
        <v>0</v>
      </c>
    </row>
    <row r="88" spans="2:8" ht="15">
      <c r="B88" s="156">
        <f>'общие характеристики'!C97</f>
        <v>0</v>
      </c>
      <c r="C88" s="155">
        <f>'общие характеристики'!D97</f>
        <v>0</v>
      </c>
      <c r="D88" s="155">
        <f>'общие характеристики'!E97</f>
        <v>0</v>
      </c>
      <c r="E88" s="145">
        <f>IF('общие характеристики'!S97&gt;0,'общие характеристики'!S97/'общие характеристики'!$S$15,0)</f>
        <v>0</v>
      </c>
      <c r="F88" s="145">
        <f t="shared" si="4"/>
        <v>0</v>
      </c>
      <c r="G88" s="145">
        <f t="shared" si="5"/>
        <v>0</v>
      </c>
      <c r="H88" s="145">
        <f t="shared" si="6"/>
        <v>0</v>
      </c>
    </row>
    <row r="89" spans="2:8" ht="15">
      <c r="B89" s="156">
        <f>'общие характеристики'!C98</f>
        <v>0</v>
      </c>
      <c r="C89" s="155">
        <f>'общие характеристики'!D98</f>
        <v>0</v>
      </c>
      <c r="D89" s="155">
        <f>'общие характеристики'!E98</f>
        <v>0</v>
      </c>
      <c r="E89" s="145">
        <f>IF('общие характеристики'!S98&gt;0,'общие характеристики'!S98/'общие характеристики'!$S$15,0)</f>
        <v>0</v>
      </c>
      <c r="F89" s="145">
        <f t="shared" si="4"/>
        <v>0</v>
      </c>
      <c r="G89" s="145">
        <f t="shared" si="5"/>
        <v>0</v>
      </c>
      <c r="H89" s="145">
        <f t="shared" si="6"/>
        <v>0</v>
      </c>
    </row>
    <row r="90" spans="2:8" ht="15">
      <c r="B90" s="156">
        <f>'общие характеристики'!C99</f>
        <v>0</v>
      </c>
      <c r="C90" s="155">
        <f>'общие характеристики'!D99</f>
        <v>0</v>
      </c>
      <c r="D90" s="155">
        <f>'общие характеристики'!E99</f>
        <v>0</v>
      </c>
      <c r="E90" s="145">
        <f>IF('общие характеристики'!S99&gt;0,'общие характеристики'!S99/'общие характеристики'!$S$15,0)</f>
        <v>0</v>
      </c>
      <c r="F90" s="145">
        <f t="shared" si="4"/>
        <v>0</v>
      </c>
      <c r="G90" s="145">
        <f t="shared" si="5"/>
        <v>0</v>
      </c>
      <c r="H90" s="145">
        <f t="shared" si="6"/>
        <v>0</v>
      </c>
    </row>
    <row r="91" spans="2:8" ht="15">
      <c r="B91" s="156">
        <f>'общие характеристики'!C100</f>
        <v>0</v>
      </c>
      <c r="C91" s="155">
        <f>'общие характеристики'!D100</f>
        <v>0</v>
      </c>
      <c r="D91" s="155">
        <f>'общие характеристики'!E100</f>
        <v>0</v>
      </c>
      <c r="E91" s="145">
        <f>IF('общие характеристики'!S100&gt;0,'общие характеристики'!S100/'общие характеристики'!$S$15,0)</f>
        <v>0</v>
      </c>
      <c r="F91" s="145">
        <f t="shared" si="4"/>
        <v>0</v>
      </c>
      <c r="G91" s="145">
        <f t="shared" si="5"/>
        <v>0</v>
      </c>
      <c r="H91" s="145">
        <f t="shared" si="6"/>
        <v>0</v>
      </c>
    </row>
    <row r="92" spans="2:8" ht="15">
      <c r="B92" s="156">
        <f>'общие характеристики'!C101</f>
        <v>0</v>
      </c>
      <c r="C92" s="155">
        <f>'общие характеристики'!D101</f>
        <v>0</v>
      </c>
      <c r="D92" s="155">
        <f>'общие характеристики'!E101</f>
        <v>0</v>
      </c>
      <c r="E92" s="145">
        <f>IF('общие характеристики'!S101&gt;0,'общие характеристики'!S101/'общие характеристики'!$S$15,0)</f>
        <v>0</v>
      </c>
      <c r="F92" s="145">
        <f t="shared" si="4"/>
        <v>0</v>
      </c>
      <c r="G92" s="145">
        <f t="shared" si="5"/>
        <v>0</v>
      </c>
      <c r="H92" s="145">
        <f t="shared" si="6"/>
        <v>0</v>
      </c>
    </row>
    <row r="93" spans="2:8" ht="15">
      <c r="B93" s="156">
        <f>'общие характеристики'!C102</f>
        <v>0</v>
      </c>
      <c r="C93" s="155">
        <f>'общие характеристики'!D102</f>
        <v>0</v>
      </c>
      <c r="D93" s="155">
        <f>'общие характеристики'!E102</f>
        <v>0</v>
      </c>
      <c r="E93" s="145">
        <f>IF('общие характеристики'!S102&gt;0,'общие характеристики'!S102/'общие характеристики'!$S$15,0)</f>
        <v>0</v>
      </c>
      <c r="F93" s="145">
        <f t="shared" si="4"/>
        <v>0</v>
      </c>
      <c r="G93" s="145">
        <f t="shared" si="5"/>
        <v>0</v>
      </c>
      <c r="H93" s="145">
        <f t="shared" si="6"/>
        <v>0</v>
      </c>
    </row>
    <row r="94" spans="2:8" ht="15">
      <c r="B94" s="156">
        <f>'общие характеристики'!C103</f>
        <v>0</v>
      </c>
      <c r="C94" s="155">
        <f>'общие характеристики'!D103</f>
        <v>0</v>
      </c>
      <c r="D94" s="155">
        <f>'общие характеристики'!E103</f>
        <v>0</v>
      </c>
      <c r="E94" s="145">
        <f>IF('общие характеристики'!S103&gt;0,'общие характеристики'!S103/'общие характеристики'!$S$15,0)</f>
        <v>0</v>
      </c>
      <c r="F94" s="145">
        <f t="shared" si="4"/>
        <v>0</v>
      </c>
      <c r="G94" s="145">
        <f t="shared" si="5"/>
        <v>0</v>
      </c>
      <c r="H94" s="145">
        <f t="shared" si="6"/>
        <v>0</v>
      </c>
    </row>
    <row r="95" spans="2:8" ht="15">
      <c r="B95" s="156">
        <f>'общие характеристики'!C104</f>
        <v>0</v>
      </c>
      <c r="C95" s="155">
        <f>'общие характеристики'!D104</f>
        <v>0</v>
      </c>
      <c r="D95" s="155">
        <f>'общие характеристики'!E104</f>
        <v>0</v>
      </c>
      <c r="E95" s="145">
        <f>IF('общие характеристики'!S104&gt;0,'общие характеристики'!S104/'общие характеристики'!$S$15,0)</f>
        <v>0</v>
      </c>
      <c r="F95" s="145">
        <f t="shared" si="4"/>
        <v>0</v>
      </c>
      <c r="G95" s="145">
        <f t="shared" si="5"/>
        <v>0</v>
      </c>
      <c r="H95" s="145">
        <f t="shared" si="6"/>
        <v>0</v>
      </c>
    </row>
    <row r="96" spans="2:8" ht="15">
      <c r="B96" s="156">
        <f>'общие характеристики'!C105</f>
        <v>0</v>
      </c>
      <c r="C96" s="155">
        <f>'общие характеристики'!D105</f>
        <v>0</v>
      </c>
      <c r="D96" s="155">
        <f>'общие характеристики'!E105</f>
        <v>0</v>
      </c>
      <c r="E96" s="145">
        <f>IF('общие характеристики'!S105&gt;0,'общие характеристики'!S105/'общие характеристики'!$S$15,0)</f>
        <v>0</v>
      </c>
      <c r="F96" s="145">
        <f t="shared" si="4"/>
        <v>0</v>
      </c>
      <c r="G96" s="145">
        <f t="shared" si="5"/>
        <v>0</v>
      </c>
      <c r="H96" s="145">
        <f t="shared" si="6"/>
        <v>0</v>
      </c>
    </row>
    <row r="97" spans="2:8" ht="15">
      <c r="B97" s="156">
        <f>'общие характеристики'!C106</f>
        <v>0</v>
      </c>
      <c r="C97" s="155">
        <f>'общие характеристики'!D106</f>
        <v>0</v>
      </c>
      <c r="D97" s="155">
        <f>'общие характеристики'!E106</f>
        <v>0</v>
      </c>
      <c r="E97" s="145">
        <f>IF('общие характеристики'!S106&gt;0,'общие характеристики'!S106/'общие характеристики'!$S$15,0)</f>
        <v>0</v>
      </c>
      <c r="F97" s="145">
        <f t="shared" si="4"/>
        <v>0</v>
      </c>
      <c r="G97" s="145">
        <f t="shared" si="5"/>
        <v>0</v>
      </c>
      <c r="H97" s="145">
        <f t="shared" si="6"/>
        <v>0</v>
      </c>
    </row>
    <row r="98" spans="2:8" ht="15">
      <c r="B98" s="156">
        <f>'общие характеристики'!C107</f>
        <v>0</v>
      </c>
      <c r="C98" s="155">
        <f>'общие характеристики'!D107</f>
        <v>0</v>
      </c>
      <c r="D98" s="155">
        <f>'общие характеристики'!E107</f>
        <v>0</v>
      </c>
      <c r="E98" s="145">
        <f>IF('общие характеристики'!S107&gt;0,'общие характеристики'!S107/'общие характеристики'!$S$15,0)</f>
        <v>0</v>
      </c>
      <c r="F98" s="145">
        <f t="shared" si="4"/>
        <v>0</v>
      </c>
      <c r="G98" s="145">
        <f t="shared" si="5"/>
        <v>0</v>
      </c>
      <c r="H98" s="145">
        <f t="shared" si="6"/>
        <v>0</v>
      </c>
    </row>
    <row r="99" spans="2:8" ht="15">
      <c r="B99" s="156">
        <f>'общие характеристики'!C108</f>
        <v>0</v>
      </c>
      <c r="C99" s="155">
        <f>'общие характеристики'!D108</f>
        <v>0</v>
      </c>
      <c r="D99" s="155">
        <f>'общие характеристики'!E108</f>
        <v>0</v>
      </c>
      <c r="E99" s="145">
        <f>IF('общие характеристики'!S108&gt;0,'общие характеристики'!S108/'общие характеристики'!$S$15,0)</f>
        <v>0</v>
      </c>
      <c r="F99" s="145">
        <f t="shared" si="4"/>
        <v>0</v>
      </c>
      <c r="G99" s="145">
        <f t="shared" si="5"/>
        <v>0</v>
      </c>
      <c r="H99" s="145">
        <f t="shared" si="6"/>
        <v>0</v>
      </c>
    </row>
    <row r="100" spans="2:8" ht="15">
      <c r="B100" s="156">
        <f>'общие характеристики'!C109</f>
        <v>0</v>
      </c>
      <c r="C100" s="155">
        <f>'общие характеристики'!D109</f>
        <v>0</v>
      </c>
      <c r="D100" s="155">
        <f>'общие характеристики'!E109</f>
        <v>0</v>
      </c>
      <c r="E100" s="145">
        <f>IF('общие характеристики'!S109&gt;0,'общие характеристики'!S109/'общие характеристики'!$S$15,0)</f>
        <v>0</v>
      </c>
      <c r="F100" s="145">
        <f t="shared" si="4"/>
        <v>0</v>
      </c>
      <c r="G100" s="145">
        <f t="shared" si="5"/>
        <v>0</v>
      </c>
      <c r="H100" s="145">
        <f t="shared" si="6"/>
        <v>0</v>
      </c>
    </row>
    <row r="101" spans="2:8" ht="15">
      <c r="B101" s="156">
        <f>'общие характеристики'!C110</f>
        <v>0</v>
      </c>
      <c r="C101" s="155">
        <f>'общие характеристики'!D110</f>
        <v>0</v>
      </c>
      <c r="D101" s="155">
        <f>'общие характеристики'!E110</f>
        <v>0</v>
      </c>
      <c r="E101" s="145">
        <f>IF('общие характеристики'!S110&gt;0,'общие характеристики'!S110/'общие характеристики'!$S$15,0)</f>
        <v>0</v>
      </c>
      <c r="F101" s="145">
        <f t="shared" si="4"/>
        <v>0</v>
      </c>
      <c r="G101" s="145">
        <f t="shared" si="5"/>
        <v>0</v>
      </c>
      <c r="H101" s="145">
        <f t="shared" si="6"/>
        <v>0</v>
      </c>
    </row>
    <row r="102" spans="2:8" ht="15">
      <c r="B102" s="156">
        <f>'общие характеристики'!C111</f>
        <v>0</v>
      </c>
      <c r="C102" s="155">
        <f>'общие характеристики'!D111</f>
        <v>0</v>
      </c>
      <c r="D102" s="155">
        <f>'общие характеристики'!E111</f>
        <v>0</v>
      </c>
      <c r="E102" s="145">
        <f>IF('общие характеристики'!S111&gt;0,'общие характеристики'!S111/'общие характеристики'!$S$15,0)</f>
        <v>0</v>
      </c>
      <c r="F102" s="145">
        <f t="shared" si="4"/>
        <v>0</v>
      </c>
      <c r="G102" s="145">
        <f t="shared" si="5"/>
        <v>0</v>
      </c>
      <c r="H102" s="145">
        <f t="shared" si="6"/>
        <v>0</v>
      </c>
    </row>
    <row r="103" spans="2:8" ht="15">
      <c r="B103" s="156">
        <f>'общие характеристики'!C112</f>
        <v>0</v>
      </c>
      <c r="C103" s="155">
        <f>'общие характеристики'!D112</f>
        <v>0</v>
      </c>
      <c r="D103" s="155">
        <f>'общие характеристики'!E112</f>
        <v>0</v>
      </c>
      <c r="E103" s="145">
        <f>IF('общие характеристики'!S112&gt;0,'общие характеристики'!S112/'общие характеристики'!$S$15,0)</f>
        <v>0</v>
      </c>
      <c r="F103" s="145">
        <f t="shared" si="4"/>
        <v>0</v>
      </c>
      <c r="G103" s="145">
        <f t="shared" si="5"/>
        <v>0</v>
      </c>
      <c r="H103" s="145">
        <f t="shared" si="6"/>
        <v>0</v>
      </c>
    </row>
    <row r="104" spans="2:8" ht="15">
      <c r="B104" s="156">
        <f>'общие характеристики'!C113</f>
        <v>0</v>
      </c>
      <c r="C104" s="155">
        <f>'общие характеристики'!D113</f>
        <v>0</v>
      </c>
      <c r="D104" s="155">
        <f>'общие характеристики'!E113</f>
        <v>0</v>
      </c>
      <c r="E104" s="145">
        <f>IF('общие характеристики'!S113&gt;0,'общие характеристики'!S113/'общие характеристики'!$S$15,0)</f>
        <v>0</v>
      </c>
      <c r="F104" s="145">
        <f t="shared" si="4"/>
        <v>0</v>
      </c>
      <c r="G104" s="145">
        <f t="shared" si="5"/>
        <v>0</v>
      </c>
      <c r="H104" s="145">
        <f t="shared" si="6"/>
        <v>0</v>
      </c>
    </row>
    <row r="105" spans="2:8" ht="15">
      <c r="B105" s="156">
        <f>'общие характеристики'!C114</f>
        <v>0</v>
      </c>
      <c r="C105" s="155">
        <f>'общие характеристики'!D114</f>
        <v>0</v>
      </c>
      <c r="D105" s="155">
        <f>'общие характеристики'!E114</f>
        <v>0</v>
      </c>
      <c r="E105" s="145">
        <f>IF('общие характеристики'!S114&gt;0,'общие характеристики'!S114/'общие характеристики'!$S$15,0)</f>
        <v>0</v>
      </c>
      <c r="F105" s="145">
        <f t="shared" si="4"/>
        <v>0</v>
      </c>
      <c r="G105" s="145">
        <f t="shared" si="5"/>
        <v>0</v>
      </c>
      <c r="H105" s="145">
        <f t="shared" si="6"/>
        <v>0</v>
      </c>
    </row>
    <row r="106" spans="2:8" ht="15">
      <c r="B106" s="156">
        <f>'общие характеристики'!C115</f>
        <v>0</v>
      </c>
      <c r="C106" s="155">
        <f>'общие характеристики'!D115</f>
        <v>0</v>
      </c>
      <c r="D106" s="155">
        <f>'общие характеристики'!E115</f>
        <v>0</v>
      </c>
      <c r="E106" s="145">
        <f>IF('общие характеристики'!S115&gt;0,'общие характеристики'!S115/'общие характеристики'!$S$15,0)</f>
        <v>0</v>
      </c>
      <c r="F106" s="145">
        <f t="shared" si="4"/>
        <v>0</v>
      </c>
      <c r="G106" s="145">
        <f t="shared" si="5"/>
        <v>0</v>
      </c>
      <c r="H106" s="145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2016-10-19T05:07:25Z</dcterms:modified>
  <cp:category/>
  <cp:version/>
  <cp:contentType/>
  <cp:contentStatus/>
</cp:coreProperties>
</file>