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930" windowWidth="15480" windowHeight="11175" firstSheet="6" activeTab="6"/>
  </bookViews>
  <sheets>
    <sheet name="общие характеристики" sheetId="1" state="hidden" r:id="rId1"/>
    <sheet name="цены" sheetId="8" state="hidden" r:id="rId2"/>
    <sheet name="детальное описание" sheetId="10" state="hidden" r:id="rId3"/>
    <sheet name="доходы" sheetId="6" state="hidden" r:id="rId4"/>
    <sheet name="затраты" sheetId="7" state="hidden" r:id="rId5"/>
    <sheet name="списки" sheetId="4" state="hidden" r:id="rId6"/>
    <sheet name="конкурсная карта" sheetId="9" r:id="rId7"/>
    <sheet name="спецификация" sheetId="11" state="hidden" r:id="rId8"/>
  </sheets>
  <definedNames>
    <definedName name="демонтаж">'списки'!$A$2:$A$3</definedName>
    <definedName name="_xlnm.Print_Area" localSheetId="3">'доходы'!$A$2:$P$38</definedName>
    <definedName name="_xlnm.Print_Area" localSheetId="5">'списки'!$A$1:$D$8</definedName>
    <definedName name="_xlnm.Print_Area" localSheetId="1">'цены'!$A$1:$H$24</definedName>
    <definedName name="типАТС">'списки'!$C$2:$C$5</definedName>
    <definedName name="филиал">'списки'!$B$2:$B$8</definedName>
  </definedNames>
  <calcPr calcId="152511"/>
</workbook>
</file>

<file path=xl/sharedStrings.xml><?xml version="1.0" encoding="utf-8"?>
<sst xmlns="http://schemas.openxmlformats.org/spreadsheetml/2006/main" count="471" uniqueCount="191">
  <si>
    <t>руб. (без НДС)</t>
  </si>
  <si>
    <t>руб. (с НДС)</t>
  </si>
  <si>
    <t>Филиал</t>
  </si>
  <si>
    <t>МРФ</t>
  </si>
  <si>
    <t>ЕФ</t>
  </si>
  <si>
    <t>ПФ</t>
  </si>
  <si>
    <t>ЧФ</t>
  </si>
  <si>
    <t>ХМФ</t>
  </si>
  <si>
    <t>ЯНФ</t>
  </si>
  <si>
    <t>декадно-шаговая</t>
  </si>
  <si>
    <t>координатная</t>
  </si>
  <si>
    <t>типАТС</t>
  </si>
  <si>
    <t>филиал</t>
  </si>
  <si>
    <t>Золото</t>
  </si>
  <si>
    <t>гр.</t>
  </si>
  <si>
    <t>Серебро</t>
  </si>
  <si>
    <t>Платина</t>
  </si>
  <si>
    <t>Медь</t>
  </si>
  <si>
    <t>Алюминий</t>
  </si>
  <si>
    <t>кг.</t>
  </si>
  <si>
    <t>Au</t>
  </si>
  <si>
    <t>Ag</t>
  </si>
  <si>
    <t>Pt</t>
  </si>
  <si>
    <t>Cu</t>
  </si>
  <si>
    <t>Al</t>
  </si>
  <si>
    <t>расчетная стоимость</t>
  </si>
  <si>
    <t>экспертная оценка</t>
  </si>
  <si>
    <t>комплектность</t>
  </si>
  <si>
    <t>№ позиции</t>
  </si>
  <si>
    <t>расчетная дата</t>
  </si>
  <si>
    <t>руб. в месяц (без НДС)</t>
  </si>
  <si>
    <t>Примечания</t>
  </si>
  <si>
    <t>регион, город, улица, строение, этаж</t>
  </si>
  <si>
    <t>Масса цветных металлов 
(по учетным данным)</t>
  </si>
  <si>
    <t>Масса драгоценных металлов 
(по учетным данным)</t>
  </si>
  <si>
    <t>шт</t>
  </si>
  <si>
    <t>Таблица стоимости драгоценных металлов</t>
  </si>
  <si>
    <t>Таблица стоимости цветных и черных металлов</t>
  </si>
  <si>
    <t>черный лом</t>
  </si>
  <si>
    <t xml:space="preserve">Общая стоимость металлов </t>
  </si>
  <si>
    <t>Черные металлы</t>
  </si>
  <si>
    <t>Затраты на транспорт</t>
  </si>
  <si>
    <t>средняя грузоподъемность транспорта, привлекаемого для вывоза оборудования</t>
  </si>
  <si>
    <t>средняя стоимость грузового транспорта с заданной грузоподъемностью</t>
  </si>
  <si>
    <t>кг</t>
  </si>
  <si>
    <t>км</t>
  </si>
  <si>
    <t>среднее расстояние 
до пункта переработки, либо до места складирования</t>
  </si>
  <si>
    <t>руб./км.</t>
  </si>
  <si>
    <t>ЗАТРАТЫ</t>
  </si>
  <si>
    <r>
      <t xml:space="preserve">Экономия 
</t>
    </r>
    <r>
      <rPr>
        <sz val="10"/>
        <color indexed="8"/>
        <rFont val="Times New Roman"/>
        <family val="1"/>
      </rPr>
      <t>эксплуатационных расходов</t>
    </r>
  </si>
  <si>
    <t>Прогнозный экономический эффект</t>
  </si>
  <si>
    <t>Прогнозная выручка</t>
  </si>
  <si>
    <t>Карточка расчетных цен на учетные величины содержания драгоценных металлов в ломе</t>
  </si>
  <si>
    <t>Карточка расчета среднерыночной цены лома цветных и черных металлов</t>
  </si>
  <si>
    <t>Региональный коэффициент</t>
  </si>
  <si>
    <t>ИТОГО затрат</t>
  </si>
  <si>
    <t>раз</t>
  </si>
  <si>
    <t>СУММАРНЫЙ</t>
  </si>
  <si>
    <t>Свердловская обл.</t>
  </si>
  <si>
    <t>Курганская обл.</t>
  </si>
  <si>
    <t>Пермская обл.</t>
  </si>
  <si>
    <t>Тюменская обл.</t>
  </si>
  <si>
    <t>Челябинская обл.</t>
  </si>
  <si>
    <t>Ханты-Мансийская обл.</t>
  </si>
  <si>
    <t>Ямало-Ненецкая обл.</t>
  </si>
  <si>
    <t>удельный вес</t>
  </si>
  <si>
    <t xml:space="preserve">размеры коэффициентов изменения общего объема затрат в зависимости от региона </t>
  </si>
  <si>
    <t xml:space="preserve">регинальный коэффициент для данной методики </t>
  </si>
  <si>
    <t>территориальные коэффициенты, применяемые к общей стоимости СМР (без НДС) (данные на декабрь 2012 г.)</t>
  </si>
  <si>
    <r>
      <t xml:space="preserve">расчетная цена, 
</t>
    </r>
    <r>
      <rPr>
        <sz val="11"/>
        <color indexed="62"/>
        <rFont val="Times New Roman"/>
        <family val="1"/>
      </rPr>
      <t>руб. за грамм</t>
    </r>
  </si>
  <si>
    <r>
      <t xml:space="preserve">расчетная цена, 
</t>
    </r>
    <r>
      <rPr>
        <sz val="11"/>
        <color indexed="62"/>
        <rFont val="Times New Roman"/>
        <family val="1"/>
      </rPr>
      <t>руб. за кг</t>
    </r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</si>
  <si>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</si>
  <si>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</si>
  <si>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</si>
  <si>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</si>
  <si>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общая стоимость
(руб, без учета НДС)</t>
  </si>
  <si>
    <t>Медь (Copper)</t>
  </si>
  <si>
    <t>Алюминий (Aluminium)</t>
  </si>
  <si>
    <t>цена LME, $ за тонну</t>
  </si>
  <si>
    <t>курс $ ЦБ РФ</t>
  </si>
  <si>
    <t>данные сайта cbr.ru</t>
  </si>
  <si>
    <t>данные сайта lme.com</t>
  </si>
  <si>
    <r>
      <t xml:space="preserve">учетная цена Центрального Банка Российской Федерации 
</t>
    </r>
    <r>
      <rPr>
        <sz val="11"/>
        <color theme="5" tint="-0.24997000396251678"/>
        <rFont val="Times New Roman"/>
        <family val="1"/>
      </rPr>
      <t>руб. за грамм</t>
    </r>
  </si>
  <si>
    <t>Необходимость демонтажных работ</t>
  </si>
  <si>
    <r>
      <t xml:space="preserve">Расчет дисконта на проведение демонтажных работ и транспортировку
</t>
    </r>
    <r>
      <rPr>
        <b/>
        <sz val="12"/>
        <color theme="5" tint="-0.24997000396251678"/>
        <rFont val="Times New Roman"/>
        <family val="1"/>
      </rPr>
      <t>*</t>
    </r>
    <r>
      <rPr>
        <i/>
        <sz val="12"/>
        <color theme="5" tint="-0.24997000396251678"/>
        <rFont val="Times New Roman"/>
        <family val="1"/>
      </rPr>
      <t>(применяется только для недемонтированного оборудования)</t>
    </r>
  </si>
  <si>
    <t>руб.</t>
  </si>
  <si>
    <r>
      <t xml:space="preserve">Прогнозные затраты
</t>
    </r>
    <r>
      <rPr>
        <sz val="10"/>
        <color theme="1"/>
        <rFont val="Times New Roman"/>
        <family val="1"/>
      </rPr>
      <t>Дисконт 
на демонтаж и транспортировку</t>
    </r>
  </si>
  <si>
    <t>Рекомендуемая начальная цена
(для торгов)</t>
  </si>
  <si>
    <t>квазиэлектронная</t>
  </si>
  <si>
    <t>цифровая</t>
  </si>
  <si>
    <t>Дисконт на транспортировку</t>
  </si>
  <si>
    <t>Данные для расчета прогнозных затрат (дисконтов) и начальной цены торгов</t>
  </si>
  <si>
    <t>Справочные данные по характеристикам оборудования в составе лота</t>
  </si>
  <si>
    <t>Рекомендованная начальная цена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</si>
  <si>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</si>
  <si>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</si>
  <si>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</si>
  <si>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</si>
  <si>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</si>
  <si>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 xml:space="preserve"> - ячейки, отмеченные данным цветом, заполняются пользователем</t>
  </si>
  <si>
    <t>среднерыночный процент оплаты стоимости металла от курса ЦБ РФ</t>
  </si>
  <si>
    <t>данные пользователя</t>
  </si>
  <si>
    <t>КОНКУРСНАЯ КАРТА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</si>
  <si>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</si>
  <si>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</si>
  <si>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</si>
  <si>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 xml:space="preserve">№ </t>
  </si>
  <si>
    <t>№ п/п</t>
  </si>
  <si>
    <t>Место нахождения (адрес)</t>
  </si>
  <si>
    <t xml:space="preserve"> Тип оборудования</t>
  </si>
  <si>
    <t>Прочее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</si>
  <si>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</si>
  <si>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</si>
  <si>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</si>
  <si>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</si>
  <si>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** ПОЛЬЗОВАТЕЛЕМ ЗАПОЛНЯЮТСЯ ДАННЫЕ НА ЛИСТАХ "общие характеристики", "цены", "детальное описание"</t>
  </si>
  <si>
    <t>*   Пользователем заполняются данные в соответствии с ФАКТИЧЕСКИМ СОСТОЯНИЕМ ОБОРУДОВАНИЯ</t>
  </si>
  <si>
    <t>ИТОГО</t>
  </si>
  <si>
    <t xml:space="preserve">Черные металлы </t>
  </si>
  <si>
    <t>Черные металлы (Steel bilet)</t>
  </si>
  <si>
    <t>демонтировано</t>
  </si>
  <si>
    <t>требуется демонтаж</t>
  </si>
  <si>
    <t>РАСЧЕТ СТОИМОСТИ</t>
  </si>
  <si>
    <t xml:space="preserve"> * расчетные отклонения</t>
  </si>
  <si>
    <t>Наименование</t>
  </si>
  <si>
    <t>Доля в общей стоимости лота</t>
  </si>
  <si>
    <t>Стоимость, 
рублей без НДС</t>
  </si>
  <si>
    <t>НДС (18%), 
рублей</t>
  </si>
  <si>
    <t>Стоимость, 
рублей с НДС(18%)</t>
  </si>
  <si>
    <t>Тип оборудования</t>
  </si>
  <si>
    <t>Страна производитель 
оборудования</t>
  </si>
  <si>
    <t>Адрес размещения оборудования</t>
  </si>
  <si>
    <t>Общее количество стоек / стволов / единиц в составе</t>
  </si>
  <si>
    <t xml:space="preserve">Общая масса оборудования </t>
  </si>
  <si>
    <t>Общая масса оборудования для транспортировки</t>
  </si>
  <si>
    <t>Затраты на демонтаж</t>
  </si>
  <si>
    <t>Стоимость затрат на демонтаж
Дисконт на демонтаж)</t>
  </si>
  <si>
    <t>Страна производитель оборудования</t>
  </si>
  <si>
    <t>Основные характеристики</t>
  </si>
  <si>
    <t>Требования по демонтажу</t>
  </si>
  <si>
    <t>*** МПГ - Металлы платиновой группы</t>
  </si>
  <si>
    <t>Год ввода в эксплуатацию</t>
  </si>
  <si>
    <t>Год выпуска оборудования</t>
  </si>
  <si>
    <t>МПГ***, в т.ч. рутений, родий, палладий, осмий, иридий</t>
  </si>
  <si>
    <t>Ru, Rh, Pd, Os, Ir</t>
  </si>
  <si>
    <t>Свинец</t>
  </si>
  <si>
    <t>Pb</t>
  </si>
  <si>
    <t xml:space="preserve">учетная цена МПГ указывается за Палладий Pb </t>
  </si>
  <si>
    <t>Свинец
(Plumbum)</t>
  </si>
  <si>
    <t>26 июля 2016 г.</t>
  </si>
  <si>
    <t>ОБОРУД.АВТОМ. ТЕЛ. СТАНЦ.</t>
  </si>
  <si>
    <t>Cеть радиотелевизионной связи Базовая станцияCDMA</t>
  </si>
  <si>
    <t>Базовая станция CDMA в г.Троицке,ул.Ленина,38</t>
  </si>
  <si>
    <t>Cеть радиотелевизионной связи Базовая станция CDMA</t>
  </si>
  <si>
    <t>Базовая станция CDMA в г.Озерске,ул.Кыштымская,6</t>
  </si>
  <si>
    <t>Базовая станция CDMA Г.Трехгорный,гора Завьялиха</t>
  </si>
  <si>
    <t>Базовая станция CDMA г.Касли</t>
  </si>
  <si>
    <t>Оборудование для базовой станции СДМА в п.Увильды</t>
  </si>
  <si>
    <t>Базовая станция BTS-2508 CDMA в. Челябинске</t>
  </si>
  <si>
    <t>Базовая станция CDMA в п.Увильды</t>
  </si>
  <si>
    <t>Система кондиционирования   (Кондиционер Mitshubishi Electric MS-GA50VB)</t>
  </si>
  <si>
    <t>2315985</t>
  </si>
  <si>
    <t>2242316</t>
  </si>
  <si>
    <t>2304303</t>
  </si>
  <si>
    <t>2271139</t>
  </si>
  <si>
    <t>2301780</t>
  </si>
  <si>
    <t>2310087</t>
  </si>
  <si>
    <t>2298965</t>
  </si>
  <si>
    <t>2247374</t>
  </si>
  <si>
    <t>2305953</t>
  </si>
  <si>
    <t>2303131</t>
  </si>
  <si>
    <t>2282548</t>
  </si>
  <si>
    <t>CSU/CDSU</t>
  </si>
  <si>
    <t>QCell3508i</t>
  </si>
  <si>
    <t>QCell2508i</t>
  </si>
  <si>
    <t>MS-GA50VB</t>
  </si>
  <si>
    <t>США</t>
  </si>
  <si>
    <t>Малайзия</t>
  </si>
  <si>
    <t>Челябинская обл., п. Тимирязевский, ул. Чайковского, д. 12</t>
  </si>
  <si>
    <t>Федоров Алексей Иванович</t>
  </si>
  <si>
    <t>ведущий инженер ЦОБСС ТЦТЭТ</t>
  </si>
  <si>
    <t>+79048094583</t>
  </si>
  <si>
    <t xml:space="preserve">fedorov-ai@ ural.rt.ru </t>
  </si>
  <si>
    <t>каналообразующая аппаратура</t>
  </si>
  <si>
    <t>нет</t>
  </si>
  <si>
    <t>есть</t>
  </si>
  <si>
    <t>Базовая станция</t>
  </si>
  <si>
    <t>Сплит-Система</t>
  </si>
  <si>
    <t>По вопросам участия в конкурсе: Даниелян Жанна Сергеевна, +7 (343) 379-12-24, danielyan-zhs@ural.rt.ru</t>
  </si>
  <si>
    <t>ПАО "Ростелеком" предлагает к реализации оборудование, выведенное из эксплуатации</t>
  </si>
  <si>
    <t>По вопросам о состоянии и месторасположении оборудования обращаться к сотрудникам ПАО "Ростелеком", указанным в ст. 13 - 16 таблицы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</si>
</sst>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  <numFmt numFmtId="165" formatCode="_-* #,##0.00000_р_._-;\-* #,##0.00000_р_._-;_-* &quot;-&quot;?????_р_._-;_-@_-"/>
    <numFmt numFmtId="166" formatCode="_-* #,##0.000_р_._-;\-* #,##0.000_р_._-;_-* &quot;-&quot;???_р_._-;_-@_-"/>
    <numFmt numFmtId="167" formatCode="_-* #,##0.0000_р_._-;\-* #,##0.0000_р_._-;_-* &quot;-&quot;????_р_._-;_-@_-"/>
    <numFmt numFmtId="168" formatCode="#,##0.0000"/>
    <numFmt numFmtId="169" formatCode="#,##0.000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15629C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theme="5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5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i/>
      <sz val="12"/>
      <color theme="5" tint="-0.2499700039625167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4999699890613556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5" tint="-0.24997000396251678"/>
      <name val="Calibri"/>
      <family val="2"/>
      <scheme val="minor"/>
    </font>
    <font>
      <b/>
      <i/>
      <sz val="10"/>
      <color theme="5" tint="-0.24997000396251678"/>
      <name val="Times New Roman"/>
      <family val="1"/>
    </font>
    <font>
      <i/>
      <sz val="11"/>
      <color theme="5" tint="-0.24997000396251678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>
      <alignment/>
      <protection/>
    </xf>
  </cellStyleXfs>
  <cellXfs count="343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43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/>
    <xf numFmtId="0" fontId="7" fillId="5" borderId="1" xfId="0" applyFont="1" applyFill="1" applyBorder="1" applyAlignment="1">
      <alignment horizontal="center"/>
    </xf>
    <xf numFmtId="164" fontId="11" fillId="6" borderId="3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4" borderId="0" xfId="0" applyFill="1" applyProtection="1">
      <protection/>
    </xf>
    <xf numFmtId="0" fontId="7" fillId="4" borderId="0" xfId="0" applyFont="1" applyFill="1" applyAlignment="1" applyProtection="1">
      <alignment vertical="center"/>
      <protection/>
    </xf>
    <xf numFmtId="0" fontId="7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Protection="1">
      <protection/>
    </xf>
    <xf numFmtId="0" fontId="14" fillId="4" borderId="0" xfId="0" applyFont="1" applyFill="1"/>
    <xf numFmtId="164" fontId="11" fillId="4" borderId="0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2" fillId="4" borderId="0" xfId="0" applyFont="1" applyFill="1" applyBorder="1" applyAlignment="1">
      <alignment/>
    </xf>
    <xf numFmtId="9" fontId="9" fillId="4" borderId="0" xfId="0" applyNumberFormat="1" applyFont="1" applyFill="1" applyBorder="1" applyAlignment="1">
      <alignment horizontal="center" vertical="center" wrapText="1"/>
    </xf>
    <xf numFmtId="43" fontId="12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43" fontId="8" fillId="4" borderId="0" xfId="0" applyNumberFormat="1" applyFont="1" applyFill="1" applyBorder="1"/>
    <xf numFmtId="0" fontId="7" fillId="4" borderId="0" xfId="0" applyFont="1" applyFill="1" applyBorder="1" applyAlignment="1">
      <alignment vertical="center"/>
    </xf>
    <xf numFmtId="43" fontId="7" fillId="2" borderId="6" xfId="0" applyNumberFormat="1" applyFont="1" applyFill="1" applyBorder="1"/>
    <xf numFmtId="43" fontId="0" fillId="4" borderId="1" xfId="0" applyNumberFormat="1" applyFill="1" applyBorder="1"/>
    <xf numFmtId="49" fontId="13" fillId="6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43" fontId="7" fillId="3" borderId="7" xfId="0" applyNumberFormat="1" applyFont="1" applyFill="1" applyBorder="1" applyAlignment="1">
      <alignment vertical="center"/>
    </xf>
    <xf numFmtId="166" fontId="7" fillId="3" borderId="8" xfId="0" applyNumberFormat="1" applyFont="1" applyFill="1" applyBorder="1" applyAlignment="1">
      <alignment vertical="center"/>
    </xf>
    <xf numFmtId="49" fontId="13" fillId="6" borderId="9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49" fontId="13" fillId="6" borderId="10" xfId="0" applyNumberFormat="1" applyFont="1" applyFill="1" applyBorder="1" applyAlignment="1">
      <alignment horizontal="center" vertical="center" wrapText="1"/>
    </xf>
    <xf numFmtId="43" fontId="0" fillId="4" borderId="0" xfId="0" applyNumberFormat="1" applyFill="1"/>
    <xf numFmtId="164" fontId="11" fillId="5" borderId="3" xfId="0" applyNumberFormat="1" applyFont="1" applyFill="1" applyBorder="1" applyAlignment="1">
      <alignment horizontal="center"/>
    </xf>
    <xf numFmtId="43" fontId="0" fillId="4" borderId="2" xfId="0" applyNumberFormat="1" applyFill="1" applyBorder="1"/>
    <xf numFmtId="43" fontId="7" fillId="3" borderId="11" xfId="0" applyNumberFormat="1" applyFont="1" applyFill="1" applyBorder="1"/>
    <xf numFmtId="0" fontId="7" fillId="5" borderId="2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7" fillId="3" borderId="13" xfId="0" applyNumberFormat="1" applyFont="1" applyFill="1" applyBorder="1" applyAlignment="1">
      <alignment horizontal="center" vertical="center"/>
    </xf>
    <xf numFmtId="0" fontId="0" fillId="4" borderId="14" xfId="0" applyFill="1" applyBorder="1"/>
    <xf numFmtId="0" fontId="8" fillId="3" borderId="15" xfId="0" applyFont="1" applyFill="1" applyBorder="1" applyAlignment="1">
      <alignment horizontal="center" vertical="center" wrapText="1"/>
    </xf>
    <xf numFmtId="49" fontId="13" fillId="6" borderId="11" xfId="0" applyNumberFormat="1" applyFont="1" applyFill="1" applyBorder="1" applyAlignment="1">
      <alignment vertical="center" wrapText="1"/>
    </xf>
    <xf numFmtId="0" fontId="7" fillId="6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6" borderId="11" xfId="0" applyNumberFormat="1" applyFont="1" applyFill="1" applyBorder="1" applyAlignment="1">
      <alignment horizontal="center"/>
    </xf>
    <xf numFmtId="167" fontId="7" fillId="3" borderId="11" xfId="0" applyNumberFormat="1" applyFont="1" applyFill="1" applyBorder="1" applyAlignment="1">
      <alignment horizontal="right"/>
    </xf>
    <xf numFmtId="167" fontId="7" fillId="3" borderId="16" xfId="0" applyNumberFormat="1" applyFont="1" applyFill="1" applyBorder="1" applyAlignment="1">
      <alignment horizontal="right"/>
    </xf>
    <xf numFmtId="0" fontId="7" fillId="3" borderId="11" xfId="0" applyNumberFormat="1" applyFont="1" applyFill="1" applyBorder="1" applyAlignment="1">
      <alignment horizontal="center"/>
    </xf>
    <xf numFmtId="0" fontId="7" fillId="3" borderId="16" xfId="0" applyNumberFormat="1" applyFont="1" applyFill="1" applyBorder="1" applyAlignment="1">
      <alignment horizontal="center"/>
    </xf>
    <xf numFmtId="49" fontId="13" fillId="6" borderId="15" xfId="0" applyNumberFormat="1" applyFont="1" applyFill="1" applyBorder="1" applyAlignment="1">
      <alignment vertical="center" wrapText="1"/>
    </xf>
    <xf numFmtId="0" fontId="7" fillId="6" borderId="17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43" fontId="8" fillId="0" borderId="1" xfId="0" applyNumberFormat="1" applyFont="1" applyFill="1" applyBorder="1"/>
    <xf numFmtId="43" fontId="8" fillId="0" borderId="5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9" fontId="15" fillId="5" borderId="9" xfId="0" applyNumberFormat="1" applyFont="1" applyFill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18" xfId="0" applyFill="1" applyBorder="1"/>
    <xf numFmtId="0" fontId="15" fillId="4" borderId="18" xfId="0" applyFont="1" applyFill="1" applyBorder="1" applyAlignment="1">
      <alignment horizontal="center" vertical="center" wrapText="1"/>
    </xf>
    <xf numFmtId="43" fontId="18" fillId="4" borderId="18" xfId="0" applyNumberFormat="1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43" fontId="18" fillId="4" borderId="19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43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7" borderId="20" xfId="0" applyFont="1" applyFill="1" applyBorder="1" applyAlignment="1" applyProtection="1">
      <alignment vertical="center" wrapText="1"/>
      <protection/>
    </xf>
    <xf numFmtId="0" fontId="9" fillId="7" borderId="21" xfId="0" applyFont="1" applyFill="1" applyBorder="1" applyAlignment="1" applyProtection="1">
      <alignment vertical="center" wrapText="1"/>
      <protection/>
    </xf>
    <xf numFmtId="0" fontId="9" fillId="7" borderId="22" xfId="0" applyFont="1" applyFill="1" applyBorder="1" applyAlignment="1" applyProtection="1">
      <alignment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20" fillId="4" borderId="2" xfId="0" applyFont="1" applyFill="1" applyBorder="1" applyAlignment="1">
      <alignment horizontal="center" vertical="center" wrapText="1"/>
    </xf>
    <xf numFmtId="14" fontId="20" fillId="4" borderId="2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0" fontId="3" fillId="9" borderId="4" xfId="0" applyFont="1" applyFill="1" applyBorder="1" applyAlignment="1" applyProtection="1">
      <alignment horizontal="center" vertical="center" wrapText="1"/>
      <protection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0" fontId="3" fillId="9" borderId="5" xfId="0" applyFont="1" applyFill="1" applyBorder="1" applyAlignment="1" applyProtection="1">
      <alignment horizontal="center" vertical="center" wrapText="1"/>
      <protection/>
    </xf>
    <xf numFmtId="0" fontId="3" fillId="9" borderId="6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3" fillId="6" borderId="4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164" fontId="25" fillId="4" borderId="0" xfId="0" applyNumberFormat="1" applyFont="1" applyFill="1" applyBorder="1" applyAlignment="1" applyProtection="1">
      <alignment horizontal="center"/>
      <protection locked="0"/>
    </xf>
    <xf numFmtId="43" fontId="9" fillId="10" borderId="1" xfId="0" applyNumberFormat="1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13" fillId="10" borderId="1" xfId="0" applyFont="1" applyFill="1" applyBorder="1" applyAlignment="1" applyProtection="1">
      <alignment horizontal="center" vertical="center" wrapText="1"/>
      <protection/>
    </xf>
    <xf numFmtId="43" fontId="27" fillId="8" borderId="1" xfId="0" applyNumberFormat="1" applyFont="1" applyFill="1" applyBorder="1" applyAlignment="1" applyProtection="1">
      <alignment vertical="center" wrapText="1"/>
      <protection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49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2" xfId="0" applyNumberFormat="1" applyFont="1" applyFill="1" applyBorder="1" applyAlignment="1" applyProtection="1">
      <alignment horizontal="center" vertical="center" wrapText="1"/>
      <protection locked="0"/>
    </xf>
    <xf numFmtId="166" fontId="8" fillId="12" borderId="4" xfId="0" applyNumberFormat="1" applyFont="1" applyFill="1" applyBorder="1" applyAlignment="1" applyProtection="1">
      <alignment vertical="center" wrapText="1"/>
      <protection locked="0"/>
    </xf>
    <xf numFmtId="43" fontId="9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5" xfId="0" applyNumberFormat="1" applyFont="1" applyFill="1" applyBorder="1" applyAlignment="1" applyProtection="1">
      <alignment horizontal="center" vertical="center" wrapText="1"/>
      <protection locked="0"/>
    </xf>
    <xf numFmtId="164" fontId="26" fillId="4" borderId="24" xfId="0" applyNumberFormat="1" applyFont="1" applyFill="1" applyBorder="1" applyAlignment="1" applyProtection="1">
      <alignment horizontal="center"/>
      <protection locked="0"/>
    </xf>
    <xf numFmtId="0" fontId="25" fillId="4" borderId="0" xfId="0" applyFont="1" applyFill="1" applyProtection="1">
      <protection/>
    </xf>
    <xf numFmtId="0" fontId="26" fillId="4" borderId="0" xfId="0" applyFont="1" applyFill="1" applyProtection="1">
      <protection/>
    </xf>
    <xf numFmtId="0" fontId="24" fillId="12" borderId="3" xfId="0" applyFont="1" applyFill="1" applyBorder="1" applyProtection="1">
      <protection/>
    </xf>
    <xf numFmtId="0" fontId="24" fillId="4" borderId="0" xfId="0" applyFont="1" applyFill="1" applyProtection="1">
      <protection/>
    </xf>
    <xf numFmtId="0" fontId="24" fillId="4" borderId="0" xfId="0" applyFont="1" applyFill="1"/>
    <xf numFmtId="43" fontId="17" fillId="12" borderId="1" xfId="0" applyNumberFormat="1" applyFont="1" applyFill="1" applyBorder="1" applyAlignment="1" applyProtection="1">
      <alignment vertical="center"/>
      <protection locked="0"/>
    </xf>
    <xf numFmtId="164" fontId="25" fillId="12" borderId="25" xfId="0" applyNumberFormat="1" applyFont="1" applyFill="1" applyBorder="1" applyAlignment="1" applyProtection="1">
      <alignment horizontal="center"/>
      <protection locked="0"/>
    </xf>
    <xf numFmtId="0" fontId="4" fillId="4" borderId="26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8" fillId="13" borderId="0" xfId="0" applyFont="1" applyFill="1" applyProtection="1">
      <protection/>
    </xf>
    <xf numFmtId="0" fontId="0" fillId="13" borderId="0" xfId="0" applyFill="1" applyProtection="1">
      <protection/>
    </xf>
    <xf numFmtId="0" fontId="34" fillId="13" borderId="0" xfId="0" applyFont="1" applyFill="1" applyProtection="1">
      <protection/>
    </xf>
    <xf numFmtId="41" fontId="28" fillId="13" borderId="0" xfId="0" applyNumberFormat="1" applyFont="1" applyFill="1" applyProtection="1">
      <protection/>
    </xf>
    <xf numFmtId="41" fontId="0" fillId="13" borderId="0" xfId="0" applyNumberFormat="1" applyFill="1" applyProtection="1">
      <protection/>
    </xf>
    <xf numFmtId="41" fontId="0" fillId="13" borderId="0" xfId="0" applyNumberFormat="1" applyFill="1" applyBorder="1" applyProtection="1"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3" fillId="4" borderId="7" xfId="0" applyFont="1" applyFill="1" applyBorder="1" applyAlignment="1" applyProtection="1">
      <alignment horizontal="center" vertical="center" wrapText="1"/>
      <protection/>
    </xf>
    <xf numFmtId="0" fontId="9" fillId="4" borderId="28" xfId="0" applyFont="1" applyFill="1" applyBorder="1" applyAlignment="1" applyProtection="1">
      <alignment vertical="center" wrapText="1"/>
      <protection/>
    </xf>
    <xf numFmtId="0" fontId="9" fillId="4" borderId="29" xfId="0" applyFont="1" applyFill="1" applyBorder="1" applyAlignment="1" applyProtection="1">
      <alignment vertical="center" wrapText="1"/>
      <protection/>
    </xf>
    <xf numFmtId="0" fontId="9" fillId="4" borderId="30" xfId="0" applyFont="1" applyFill="1" applyBorder="1" applyAlignment="1" applyProtection="1">
      <alignment vertical="center" wrapText="1"/>
      <protection/>
    </xf>
    <xf numFmtId="9" fontId="17" fillId="12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Fill="1" applyBorder="1" applyProtection="1">
      <protection locked="0"/>
    </xf>
    <xf numFmtId="0" fontId="35" fillId="4" borderId="0" xfId="0" applyFont="1" applyFill="1" applyAlignment="1">
      <alignment horizontal="center" vertical="center"/>
    </xf>
    <xf numFmtId="0" fontId="8" fillId="4" borderId="0" xfId="0" applyFont="1" applyFill="1"/>
    <xf numFmtId="0" fontId="0" fillId="4" borderId="0" xfId="0" applyFont="1" applyFill="1" applyBorder="1"/>
    <xf numFmtId="0" fontId="0" fillId="4" borderId="0" xfId="0" applyFont="1" applyFill="1"/>
    <xf numFmtId="0" fontId="37" fillId="4" borderId="3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8" fillId="4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left" vertical="center"/>
    </xf>
    <xf numFmtId="0" fontId="37" fillId="4" borderId="14" xfId="0" applyFont="1" applyFill="1" applyBorder="1" applyAlignment="1">
      <alignment horizontal="center" vertical="center" wrapText="1"/>
    </xf>
    <xf numFmtId="0" fontId="39" fillId="4" borderId="32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0" fontId="40" fillId="4" borderId="0" xfId="0" applyFont="1" applyFill="1" applyAlignment="1">
      <alignment horizontal="left" vertical="center"/>
    </xf>
    <xf numFmtId="166" fontId="8" fillId="3" borderId="6" xfId="0" applyNumberFormat="1" applyFont="1" applyFill="1" applyBorder="1" applyAlignment="1" applyProtection="1">
      <alignment vertical="center" wrapText="1"/>
      <protection/>
    </xf>
    <xf numFmtId="1" fontId="3" fillId="4" borderId="1" xfId="0" applyNumberFormat="1" applyFont="1" applyFill="1" applyBorder="1" applyAlignment="1" applyProtection="1">
      <alignment horizontal="center" vertical="center" wrapText="1"/>
      <protection/>
    </xf>
    <xf numFmtId="43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/>
    <xf numFmtId="49" fontId="8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>
      <alignment horizontal="left"/>
    </xf>
    <xf numFmtId="0" fontId="0" fillId="6" borderId="27" xfId="0" applyFont="1" applyFill="1" applyBorder="1" applyAlignment="1">
      <alignment horizontal="left"/>
    </xf>
    <xf numFmtId="0" fontId="0" fillId="6" borderId="8" xfId="0" applyFont="1" applyFill="1" applyBorder="1" applyAlignment="1">
      <alignment horizontal="left"/>
    </xf>
    <xf numFmtId="2" fontId="7" fillId="3" borderId="5" xfId="0" applyNumberFormat="1" applyFont="1" applyFill="1" applyBorder="1" applyAlignment="1">
      <alignment horizontal="center"/>
    </xf>
    <xf numFmtId="2" fontId="7" fillId="3" borderId="22" xfId="0" applyNumberFormat="1" applyFont="1" applyFill="1" applyBorder="1" applyAlignment="1">
      <alignment horizontal="center"/>
    </xf>
    <xf numFmtId="2" fontId="7" fillId="3" borderId="13" xfId="0" applyNumberFormat="1" applyFont="1" applyFill="1" applyBorder="1" applyAlignment="1">
      <alignment horizontal="center"/>
    </xf>
    <xf numFmtId="0" fontId="42" fillId="4" borderId="0" xfId="0" applyFont="1" applyFill="1" applyProtection="1">
      <protection/>
    </xf>
    <xf numFmtId="43" fontId="3" fillId="4" borderId="23" xfId="0" applyNumberFormat="1" applyFont="1" applyFill="1" applyBorder="1" applyAlignment="1" applyProtection="1">
      <alignment horizontal="center" vertical="center" wrapText="1"/>
      <protection/>
    </xf>
    <xf numFmtId="43" fontId="9" fillId="4" borderId="1" xfId="0" applyNumberFormat="1" applyFont="1" applyFill="1" applyBorder="1" applyAlignment="1" applyProtection="1">
      <alignment horizontal="center" vertical="center" wrapText="1"/>
      <protection/>
    </xf>
    <xf numFmtId="43" fontId="9" fillId="4" borderId="21" xfId="0" applyNumberFormat="1" applyFont="1" applyFill="1" applyBorder="1" applyAlignment="1" applyProtection="1">
      <alignment horizontal="center" vertical="center" wrapText="1"/>
      <protection/>
    </xf>
    <xf numFmtId="43" fontId="43" fillId="4" borderId="33" xfId="0" applyNumberFormat="1" applyFont="1" applyFill="1" applyBorder="1" applyAlignment="1" applyProtection="1">
      <alignment horizontal="center" vertical="center" wrapText="1"/>
      <protection/>
    </xf>
    <xf numFmtId="43" fontId="41" fillId="4" borderId="29" xfId="0" applyNumberFormat="1" applyFont="1" applyFill="1" applyBorder="1" applyAlignment="1" applyProtection="1">
      <alignment horizontal="center" vertical="center" wrapText="1"/>
      <protection/>
    </xf>
    <xf numFmtId="43" fontId="41" fillId="4" borderId="34" xfId="0" applyNumberFormat="1" applyFont="1" applyFill="1" applyBorder="1" applyAlignment="1" applyProtection="1">
      <alignment horizontal="center" vertical="center" wrapText="1"/>
      <protection/>
    </xf>
    <xf numFmtId="43" fontId="41" fillId="12" borderId="35" xfId="0" applyNumberFormat="1" applyFont="1" applyFill="1" applyBorder="1" applyAlignment="1" applyProtection="1">
      <alignment horizontal="center" vertical="center" wrapText="1"/>
      <protection locked="0"/>
    </xf>
    <xf numFmtId="0" fontId="44" fillId="4" borderId="0" xfId="0" applyFont="1" applyFill="1" applyProtection="1">
      <protection/>
    </xf>
    <xf numFmtId="0" fontId="7" fillId="4" borderId="36" xfId="0" applyFont="1" applyFill="1" applyBorder="1" applyAlignment="1" applyProtection="1">
      <alignment horizontal="center" vertical="center" wrapText="1"/>
      <protection/>
    </xf>
    <xf numFmtId="0" fontId="7" fillId="4" borderId="37" xfId="0" applyFont="1" applyFill="1" applyBorder="1" applyAlignment="1" applyProtection="1">
      <alignment horizontal="center" vertical="center" wrapText="1"/>
      <protection/>
    </xf>
    <xf numFmtId="0" fontId="7" fillId="4" borderId="38" xfId="0" applyFont="1" applyFill="1" applyBorder="1" applyAlignment="1" applyProtection="1">
      <alignment horizontal="center" vertical="center" wrapText="1"/>
      <protection/>
    </xf>
    <xf numFmtId="49" fontId="0" fillId="4" borderId="21" xfId="0" applyNumberFormat="1" applyFill="1" applyBorder="1" applyProtection="1">
      <protection/>
    </xf>
    <xf numFmtId="49" fontId="0" fillId="4" borderId="1" xfId="0" applyNumberFormat="1" applyFill="1" applyBorder="1" applyProtection="1">
      <protection/>
    </xf>
    <xf numFmtId="0" fontId="30" fillId="4" borderId="0" xfId="0" applyFont="1" applyFill="1" applyProtection="1">
      <protection/>
    </xf>
    <xf numFmtId="0" fontId="31" fillId="4" borderId="0" xfId="0" applyFont="1" applyFill="1" applyBorder="1" applyAlignment="1" applyProtection="1">
      <alignment vertical="center" wrapText="1"/>
      <protection/>
    </xf>
    <xf numFmtId="0" fontId="30" fillId="4" borderId="0" xfId="0" applyFont="1" applyFill="1" applyBorder="1" applyProtection="1">
      <protection/>
    </xf>
    <xf numFmtId="43" fontId="33" fillId="14" borderId="0" xfId="0" applyNumberFormat="1" applyFont="1" applyFill="1" applyBorder="1" applyAlignment="1" applyProtection="1">
      <alignment vertical="center" wrapText="1"/>
      <protection/>
    </xf>
    <xf numFmtId="0" fontId="33" fillId="4" borderId="0" xfId="0" applyFont="1" applyFill="1" applyBorder="1" applyAlignment="1" applyProtection="1">
      <alignment vertical="center" wrapText="1"/>
      <protection/>
    </xf>
    <xf numFmtId="164" fontId="26" fillId="4" borderId="0" xfId="0" applyNumberFormat="1" applyFont="1" applyFill="1" applyBorder="1" applyAlignment="1" applyProtection="1">
      <alignment horizontal="center"/>
      <protection/>
    </xf>
    <xf numFmtId="164" fontId="25" fillId="4" borderId="0" xfId="0" applyNumberFormat="1" applyFont="1" applyFill="1" applyBorder="1" applyAlignment="1" applyProtection="1">
      <alignment horizontal="center"/>
      <protection/>
    </xf>
    <xf numFmtId="164" fontId="11" fillId="4" borderId="0" xfId="0" applyNumberFormat="1" applyFont="1" applyFill="1" applyBorder="1" applyAlignment="1" applyProtection="1">
      <alignment horizontal="center"/>
      <protection/>
    </xf>
    <xf numFmtId="0" fontId="26" fillId="4" borderId="39" xfId="0" applyFont="1" applyFill="1" applyBorder="1" applyAlignment="1" applyProtection="1">
      <alignment horizontal="center"/>
      <protection/>
    </xf>
    <xf numFmtId="0" fontId="8" fillId="3" borderId="4" xfId="0" applyFont="1" applyFill="1" applyBorder="1" applyAlignment="1">
      <alignment horizontal="center" vertical="center" wrapText="1"/>
    </xf>
    <xf numFmtId="49" fontId="13" fillId="6" borderId="4" xfId="0" applyNumberFormat="1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wrapText="1"/>
    </xf>
    <xf numFmtId="0" fontId="2" fillId="12" borderId="13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  <protection/>
    </xf>
    <xf numFmtId="0" fontId="3" fillId="4" borderId="40" xfId="0" applyFont="1" applyFill="1" applyBorder="1" applyAlignment="1" applyProtection="1">
      <alignment horizontal="center" vertical="center" wrapText="1"/>
      <protection/>
    </xf>
    <xf numFmtId="0" fontId="3" fillId="4" borderId="26" xfId="0" applyFont="1" applyFill="1" applyBorder="1" applyAlignment="1" applyProtection="1">
      <alignment horizontal="center" vertical="center" wrapText="1"/>
      <protection/>
    </xf>
    <xf numFmtId="0" fontId="3" fillId="4" borderId="41" xfId="0" applyFont="1" applyFill="1" applyBorder="1" applyAlignment="1" applyProtection="1">
      <alignment horizontal="center" vertical="center" wrapText="1"/>
      <protection/>
    </xf>
    <xf numFmtId="0" fontId="9" fillId="4" borderId="42" xfId="0" applyFont="1" applyFill="1" applyBorder="1" applyAlignment="1" applyProtection="1">
      <alignment vertical="center" wrapText="1"/>
      <protection/>
    </xf>
    <xf numFmtId="0" fontId="9" fillId="4" borderId="26" xfId="0" applyFont="1" applyFill="1" applyBorder="1" applyAlignment="1" applyProtection="1">
      <alignment vertical="center" wrapText="1"/>
      <protection/>
    </xf>
    <xf numFmtId="0" fontId="9" fillId="4" borderId="43" xfId="0" applyFont="1" applyFill="1" applyBorder="1" applyAlignment="1" applyProtection="1">
      <alignment vertical="center" wrapText="1"/>
      <protection/>
    </xf>
    <xf numFmtId="1" fontId="3" fillId="4" borderId="7" xfId="0" applyNumberFormat="1" applyFont="1" applyFill="1" applyBorder="1" applyAlignment="1" applyProtection="1">
      <alignment horizontal="center" vertical="center" wrapText="1"/>
      <protection/>
    </xf>
    <xf numFmtId="43" fontId="8" fillId="12" borderId="5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9" fillId="7" borderId="21" xfId="0" applyFont="1" applyFill="1" applyBorder="1" applyAlignment="1" applyProtection="1">
      <alignment horizontal="center" vertical="center" wrapText="1"/>
      <protection/>
    </xf>
    <xf numFmtId="0" fontId="9" fillId="7" borderId="22" xfId="0" applyFont="1" applyFill="1" applyBorder="1" applyAlignment="1" applyProtection="1">
      <alignment horizontal="center" vertical="center" wrapText="1"/>
      <protection/>
    </xf>
    <xf numFmtId="4" fontId="3" fillId="4" borderId="1" xfId="0" applyNumberFormat="1" applyFont="1" applyFill="1" applyBorder="1" applyAlignment="1" applyProtection="1">
      <alignment horizontal="center" vertical="center" wrapText="1"/>
      <protection/>
    </xf>
    <xf numFmtId="168" fontId="8" fillId="12" borderId="4" xfId="0" applyNumberFormat="1" applyFont="1" applyFill="1" applyBorder="1" applyAlignment="1" applyProtection="1">
      <alignment vertical="center" wrapText="1"/>
      <protection locked="0"/>
    </xf>
    <xf numFmtId="168" fontId="8" fillId="12" borderId="1" xfId="0" applyNumberFormat="1" applyFont="1" applyFill="1" applyBorder="1" applyAlignment="1" applyProtection="1">
      <alignment vertical="center" wrapText="1"/>
      <protection locked="0"/>
    </xf>
    <xf numFmtId="0" fontId="5" fillId="4" borderId="44" xfId="0" applyFont="1" applyFill="1" applyBorder="1" applyAlignment="1">
      <alignment/>
    </xf>
    <xf numFmtId="14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1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3" fontId="3" fillId="4" borderId="1" xfId="0" applyNumberFormat="1" applyFont="1" applyFill="1" applyBorder="1" applyAlignment="1" applyProtection="1">
      <alignment horizontal="center" vertical="center" wrapText="1"/>
      <protection/>
    </xf>
    <xf numFmtId="169" fontId="8" fillId="12" borderId="1" xfId="0" applyNumberFormat="1" applyFont="1" applyFill="1" applyBorder="1" applyAlignment="1" applyProtection="1">
      <alignment vertical="center" wrapText="1"/>
      <protection locked="0"/>
    </xf>
    <xf numFmtId="169" fontId="8" fillId="12" borderId="2" xfId="0" applyNumberFormat="1" applyFont="1" applyFill="1" applyBorder="1" applyAlignment="1" applyProtection="1">
      <alignment vertical="center" wrapText="1"/>
      <protection locked="0"/>
    </xf>
    <xf numFmtId="169" fontId="8" fillId="12" borderId="5" xfId="0" applyNumberFormat="1" applyFont="1" applyFill="1" applyBorder="1" applyAlignment="1" applyProtection="1">
      <alignment vertical="center" wrapText="1"/>
      <protection locked="0"/>
    </xf>
    <xf numFmtId="0" fontId="42" fillId="0" borderId="0" xfId="0" applyFont="1" applyFill="1" applyProtection="1"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8" fillId="4" borderId="1" xfId="0" applyFont="1" applyFill="1" applyBorder="1" applyAlignment="1" applyProtection="1">
      <alignment horizontal="center" vertical="center" wrapText="1"/>
      <protection/>
    </xf>
    <xf numFmtId="43" fontId="17" fillId="12" borderId="1" xfId="0" applyNumberFormat="1" applyFont="1" applyFill="1" applyBorder="1" applyAlignment="1" applyProtection="1">
      <alignment vertical="center" wrapText="1"/>
      <protection/>
    </xf>
    <xf numFmtId="0" fontId="26" fillId="7" borderId="39" xfId="0" applyFont="1" applyFill="1" applyBorder="1" applyAlignment="1" applyProtection="1">
      <alignment horizontal="center"/>
      <protection/>
    </xf>
    <xf numFmtId="0" fontId="26" fillId="7" borderId="45" xfId="0" applyFont="1" applyFill="1" applyBorder="1" applyAlignment="1" applyProtection="1">
      <alignment horizontal="center"/>
      <protection/>
    </xf>
    <xf numFmtId="0" fontId="26" fillId="7" borderId="46" xfId="0" applyFont="1" applyFill="1" applyBorder="1" applyAlignment="1" applyProtection="1">
      <alignment horizontal="center"/>
      <protection/>
    </xf>
    <xf numFmtId="0" fontId="9" fillId="6" borderId="9" xfId="0" applyFont="1" applyFill="1" applyBorder="1" applyAlignment="1" applyProtection="1">
      <alignment horizontal="center" vertical="center" wrapText="1"/>
      <protection/>
    </xf>
    <xf numFmtId="0" fontId="9" fillId="6" borderId="22" xfId="0" applyFont="1" applyFill="1" applyBorder="1" applyAlignment="1" applyProtection="1">
      <alignment horizontal="center" vertical="center" wrapText="1"/>
      <protection/>
    </xf>
    <xf numFmtId="0" fontId="9" fillId="5" borderId="18" xfId="0" applyFont="1" applyFill="1" applyBorder="1" applyAlignment="1" applyProtection="1">
      <alignment horizontal="center" vertical="center" wrapText="1"/>
      <protection/>
    </xf>
    <xf numFmtId="0" fontId="9" fillId="5" borderId="33" xfId="0" applyFont="1" applyFill="1" applyBorder="1" applyAlignment="1" applyProtection="1">
      <alignment horizontal="center" vertical="center" wrapText="1"/>
      <protection/>
    </xf>
    <xf numFmtId="0" fontId="9" fillId="5" borderId="21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4" borderId="47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9" fillId="9" borderId="9" xfId="0" applyFont="1" applyFill="1" applyBorder="1" applyAlignment="1" applyProtection="1">
      <alignment horizontal="center" vertical="center" wrapText="1"/>
      <protection/>
    </xf>
    <xf numFmtId="0" fontId="9" fillId="9" borderId="22" xfId="0" applyFont="1" applyFill="1" applyBorder="1" applyAlignment="1" applyProtection="1">
      <alignment horizontal="center" vertical="center" wrapText="1"/>
      <protection/>
    </xf>
    <xf numFmtId="0" fontId="26" fillId="6" borderId="39" xfId="0" applyFont="1" applyFill="1" applyBorder="1" applyAlignment="1" applyProtection="1">
      <alignment horizontal="center"/>
      <protection/>
    </xf>
    <xf numFmtId="0" fontId="26" fillId="6" borderId="45" xfId="0" applyFont="1" applyFill="1" applyBorder="1" applyAlignment="1" applyProtection="1">
      <alignment horizontal="center"/>
      <protection/>
    </xf>
    <xf numFmtId="0" fontId="26" fillId="6" borderId="46" xfId="0" applyFont="1" applyFill="1" applyBorder="1" applyAlignment="1" applyProtection="1">
      <alignment horizontal="center"/>
      <protection/>
    </xf>
    <xf numFmtId="0" fontId="26" fillId="8" borderId="48" xfId="0" applyFont="1" applyFill="1" applyBorder="1" applyAlignment="1" applyProtection="1">
      <alignment horizontal="center"/>
      <protection/>
    </xf>
    <xf numFmtId="0" fontId="26" fillId="8" borderId="49" xfId="0" applyFont="1" applyFill="1" applyBorder="1" applyAlignment="1" applyProtection="1">
      <alignment horizontal="center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9" fillId="5" borderId="4" xfId="0" applyFont="1" applyFill="1" applyBorder="1" applyAlignment="1" applyProtection="1">
      <alignment horizontal="center" vertical="center" wrapText="1"/>
      <protection/>
    </xf>
    <xf numFmtId="0" fontId="9" fillId="6" borderId="50" xfId="0" applyFont="1" applyFill="1" applyBorder="1" applyAlignment="1" applyProtection="1">
      <alignment horizontal="center" vertical="center" wrapText="1"/>
      <protection/>
    </xf>
    <xf numFmtId="0" fontId="9" fillId="6" borderId="27" xfId="0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19" fillId="3" borderId="4" xfId="0" applyFont="1" applyFill="1" applyBorder="1" applyAlignment="1" applyProtection="1">
      <alignment horizontal="center" vertical="center" wrapText="1"/>
      <protection/>
    </xf>
    <xf numFmtId="0" fontId="19" fillId="3" borderId="1" xfId="0" applyFont="1" applyFill="1" applyBorder="1" applyAlignment="1" applyProtection="1">
      <alignment horizontal="center" vertical="center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9" fillId="3" borderId="1" xfId="0" applyFont="1" applyFill="1" applyBorder="1" applyAlignment="1" applyProtection="1">
      <alignment horizontal="center" vertical="center" wrapText="1"/>
      <protection/>
    </xf>
    <xf numFmtId="0" fontId="19" fillId="3" borderId="2" xfId="0" applyFont="1" applyFill="1" applyBorder="1" applyAlignment="1" applyProtection="1">
      <alignment horizontal="center" vertical="center" wrapText="1"/>
      <protection/>
    </xf>
    <xf numFmtId="0" fontId="19" fillId="3" borderId="5" xfId="0" applyFont="1" applyFill="1" applyBorder="1" applyAlignment="1" applyProtection="1">
      <alignment horizontal="center" vertical="center" wrapText="1"/>
      <protection/>
    </xf>
    <xf numFmtId="0" fontId="9" fillId="2" borderId="23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5" xfId="0" applyFont="1" applyFill="1" applyBorder="1" applyAlignment="1" applyProtection="1">
      <alignment horizontal="center" vertical="center" wrapText="1"/>
      <protection/>
    </xf>
    <xf numFmtId="0" fontId="9" fillId="5" borderId="19" xfId="0" applyFont="1" applyFill="1" applyBorder="1" applyAlignment="1" applyProtection="1">
      <alignment horizontal="center" vertical="center" wrapText="1"/>
      <protection/>
    </xf>
    <xf numFmtId="0" fontId="9" fillId="5" borderId="51" xfId="0" applyFont="1" applyFill="1" applyBorder="1" applyAlignment="1" applyProtection="1">
      <alignment horizontal="center" vertical="center" wrapText="1"/>
      <protection/>
    </xf>
    <xf numFmtId="0" fontId="9" fillId="5" borderId="9" xfId="0" applyFont="1" applyFill="1" applyBorder="1" applyAlignment="1" applyProtection="1">
      <alignment horizontal="center" vertical="center" wrapText="1"/>
      <protection/>
    </xf>
    <xf numFmtId="0" fontId="9" fillId="5" borderId="52" xfId="0" applyFont="1" applyFill="1" applyBorder="1" applyAlignment="1" applyProtection="1">
      <alignment horizontal="center" vertical="center" wrapText="1"/>
      <protection/>
    </xf>
    <xf numFmtId="0" fontId="9" fillId="3" borderId="12" xfId="0" applyFont="1" applyFill="1" applyBorder="1" applyAlignment="1" applyProtection="1">
      <alignment horizontal="center" vertical="center" wrapText="1"/>
      <protection/>
    </xf>
    <xf numFmtId="0" fontId="9" fillId="3" borderId="47" xfId="0" applyFont="1" applyFill="1" applyBorder="1" applyAlignment="1" applyProtection="1">
      <alignment horizontal="center" vertical="center" wrapText="1"/>
      <protection/>
    </xf>
    <xf numFmtId="0" fontId="9" fillId="3" borderId="6" xfId="0" applyFont="1" applyFill="1" applyBorder="1" applyAlignment="1" applyProtection="1">
      <alignment horizontal="center" vertical="center" wrapText="1"/>
      <protection/>
    </xf>
    <xf numFmtId="0" fontId="26" fillId="5" borderId="39" xfId="0" applyFont="1" applyFill="1" applyBorder="1" applyAlignment="1" applyProtection="1">
      <alignment horizontal="center"/>
      <protection/>
    </xf>
    <xf numFmtId="0" fontId="26" fillId="5" borderId="45" xfId="0" applyFont="1" applyFill="1" applyBorder="1" applyAlignment="1" applyProtection="1">
      <alignment horizontal="center"/>
      <protection/>
    </xf>
    <xf numFmtId="0" fontId="26" fillId="5" borderId="46" xfId="0" applyFont="1" applyFill="1" applyBorder="1" applyAlignment="1" applyProtection="1">
      <alignment horizontal="center"/>
      <protection/>
    </xf>
    <xf numFmtId="0" fontId="5" fillId="4" borderId="2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43" fontId="17" fillId="12" borderId="53" xfId="0" applyNumberFormat="1" applyFont="1" applyFill="1" applyBorder="1" applyAlignment="1" applyProtection="1">
      <alignment horizontal="center" vertical="center"/>
      <protection locked="0"/>
    </xf>
    <xf numFmtId="43" fontId="17" fillId="12" borderId="54" xfId="0" applyNumberFormat="1" applyFont="1" applyFill="1" applyBorder="1" applyAlignment="1" applyProtection="1">
      <alignment horizontal="center" vertical="center"/>
      <protection locked="0"/>
    </xf>
    <xf numFmtId="43" fontId="17" fillId="12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39" fillId="4" borderId="25" xfId="0" applyFont="1" applyFill="1" applyBorder="1" applyAlignment="1">
      <alignment horizontal="center" vertical="center" wrapText="1"/>
    </xf>
    <xf numFmtId="0" fontId="39" fillId="4" borderId="35" xfId="0" applyFont="1" applyFill="1" applyBorder="1" applyAlignment="1">
      <alignment horizontal="center" vertical="center" wrapText="1"/>
    </xf>
    <xf numFmtId="0" fontId="39" fillId="4" borderId="39" xfId="0" applyFont="1" applyFill="1" applyBorder="1" applyAlignment="1">
      <alignment horizontal="center" vertical="center" wrapText="1"/>
    </xf>
    <xf numFmtId="0" fontId="39" fillId="4" borderId="45" xfId="0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 wrapText="1"/>
    </xf>
    <xf numFmtId="0" fontId="9" fillId="5" borderId="56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12" fillId="4" borderId="59" xfId="0" applyFont="1" applyFill="1" applyBorder="1" applyAlignment="1">
      <alignment horizontal="center"/>
    </xf>
    <xf numFmtId="0" fontId="7" fillId="4" borderId="48" xfId="0" applyNumberFormat="1" applyFont="1" applyFill="1" applyBorder="1" applyAlignment="1">
      <alignment horizontal="center" vertical="center"/>
    </xf>
    <xf numFmtId="0" fontId="7" fillId="4" borderId="24" xfId="0" applyNumberFormat="1" applyFont="1" applyFill="1" applyBorder="1" applyAlignment="1">
      <alignment horizontal="center" vertical="center"/>
    </xf>
    <xf numFmtId="0" fontId="7" fillId="4" borderId="49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9" fillId="13" borderId="0" xfId="0" applyFont="1" applyFill="1" applyAlignment="1" applyProtection="1">
      <alignment horizontal="left"/>
      <protection/>
    </xf>
    <xf numFmtId="0" fontId="26" fillId="0" borderId="0" xfId="0" applyFont="1" applyAlignment="1" applyProtection="1">
      <alignment horizontal="left" vertical="center"/>
      <protection/>
    </xf>
    <xf numFmtId="0" fontId="31" fillId="4" borderId="0" xfId="0" applyFont="1" applyFill="1" applyBorder="1" applyAlignment="1" applyProtection="1">
      <alignment horizontal="left" vertical="center" wrapText="1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26" fillId="4" borderId="39" xfId="0" applyFont="1" applyFill="1" applyBorder="1" applyAlignment="1" applyProtection="1">
      <alignment horizontal="center"/>
      <protection/>
    </xf>
    <xf numFmtId="0" fontId="26" fillId="4" borderId="45" xfId="0" applyFont="1" applyFill="1" applyBorder="1" applyAlignment="1" applyProtection="1">
      <alignment horizontal="center"/>
      <protection/>
    </xf>
    <xf numFmtId="0" fontId="26" fillId="4" borderId="46" xfId="0" applyFont="1" applyFill="1" applyBorder="1" applyAlignment="1" applyProtection="1">
      <alignment horizontal="center"/>
      <protection/>
    </xf>
    <xf numFmtId="0" fontId="33" fillId="14" borderId="0" xfId="0" applyFont="1" applyFill="1" applyBorder="1" applyAlignment="1" applyProtection="1">
      <alignment horizontal="right" vertical="center" wrapText="1"/>
      <protection/>
    </xf>
    <xf numFmtId="0" fontId="33" fillId="14" borderId="0" xfId="0" applyFont="1" applyFill="1" applyBorder="1" applyAlignment="1" applyProtection="1">
      <alignment horizontal="left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4" borderId="9" xfId="0" applyFont="1" applyFill="1" applyBorder="1" applyAlignment="1" applyProtection="1">
      <alignment horizontal="center" vertical="center" wrapText="1"/>
      <protection/>
    </xf>
    <xf numFmtId="0" fontId="9" fillId="4" borderId="52" xfId="0" applyFont="1" applyFill="1" applyBorder="1" applyAlignment="1" applyProtection="1">
      <alignment horizontal="center" vertical="center" wrapText="1"/>
      <protection/>
    </xf>
    <xf numFmtId="0" fontId="3" fillId="4" borderId="60" xfId="0" applyFont="1" applyFill="1" applyBorder="1" applyAlignment="1" applyProtection="1">
      <alignment horizontal="center" vertical="center" wrapText="1"/>
      <protection/>
    </xf>
    <xf numFmtId="0" fontId="3" fillId="4" borderId="61" xfId="0" applyFont="1" applyFill="1" applyBorder="1" applyAlignment="1" applyProtection="1">
      <alignment horizontal="center" vertical="center" wrapText="1"/>
      <protection/>
    </xf>
    <xf numFmtId="0" fontId="3" fillId="4" borderId="62" xfId="0" applyFont="1" applyFill="1" applyBorder="1" applyAlignment="1" applyProtection="1">
      <alignment horizontal="center" vertical="center" wrapText="1"/>
      <protection/>
    </xf>
    <xf numFmtId="0" fontId="9" fillId="4" borderId="63" xfId="0" applyFont="1" applyFill="1" applyBorder="1" applyAlignment="1" applyProtection="1">
      <alignment horizontal="center" vertical="center" wrapText="1"/>
      <protection/>
    </xf>
    <xf numFmtId="0" fontId="9" fillId="4" borderId="64" xfId="0" applyFont="1" applyFill="1" applyBorder="1" applyAlignment="1" applyProtection="1">
      <alignment horizontal="center" vertical="center" wrapText="1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9" fillId="4" borderId="5" xfId="0" applyFont="1" applyFill="1" applyBorder="1" applyAlignment="1" applyProtection="1">
      <alignment horizontal="center" vertical="center" wrapText="1"/>
      <protection/>
    </xf>
    <xf numFmtId="0" fontId="9" fillId="4" borderId="10" xfId="0" applyFont="1" applyFill="1" applyBorder="1" applyAlignment="1" applyProtection="1">
      <alignment horizontal="center" vertical="center" wrapText="1"/>
      <protection/>
    </xf>
    <xf numFmtId="0" fontId="9" fillId="4" borderId="50" xfId="0" applyFont="1" applyFill="1" applyBorder="1" applyAlignment="1" applyProtection="1">
      <alignment horizontal="center" vertical="center" wrapText="1"/>
      <protection/>
    </xf>
    <xf numFmtId="0" fontId="25" fillId="4" borderId="65" xfId="0" applyNumberFormat="1" applyFont="1" applyFill="1" applyBorder="1" applyAlignment="1" applyProtection="1">
      <alignment horizontal="center"/>
      <protection/>
    </xf>
    <xf numFmtId="0" fontId="24" fillId="4" borderId="66" xfId="0" applyNumberFormat="1" applyFont="1" applyFill="1" applyBorder="1" applyAlignment="1" applyProtection="1">
      <alignment horizontal="center"/>
      <protection/>
    </xf>
    <xf numFmtId="0" fontId="24" fillId="4" borderId="28" xfId="0" applyNumberFormat="1" applyFont="1" applyFill="1" applyBorder="1" applyAlignment="1" applyProtection="1">
      <alignment horizontal="center"/>
      <protection/>
    </xf>
    <xf numFmtId="0" fontId="9" fillId="4" borderId="48" xfId="0" applyFont="1" applyFill="1" applyBorder="1" applyAlignment="1" applyProtection="1">
      <alignment horizontal="center" vertical="center" wrapText="1"/>
      <protection/>
    </xf>
    <xf numFmtId="0" fontId="9" fillId="4" borderId="24" xfId="0" applyFont="1" applyFill="1" applyBorder="1" applyAlignment="1" applyProtection="1">
      <alignment horizontal="center" vertical="center" wrapText="1"/>
      <protection/>
    </xf>
    <xf numFmtId="0" fontId="9" fillId="4" borderId="49" xfId="0" applyFont="1" applyFill="1" applyBorder="1" applyAlignment="1" applyProtection="1">
      <alignment horizontal="center" vertical="center" wrapText="1"/>
      <protection/>
    </xf>
    <xf numFmtId="0" fontId="9" fillId="4" borderId="65" xfId="0" applyFont="1" applyFill="1" applyBorder="1" applyAlignment="1" applyProtection="1">
      <alignment horizontal="center" vertical="center" wrapText="1"/>
      <protection/>
    </xf>
    <xf numFmtId="0" fontId="9" fillId="4" borderId="66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</cellStyles>
  <dxfs count="11"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2:AH116"/>
  <sheetViews>
    <sheetView zoomScale="80" zoomScaleNormal="80" workbookViewId="0" topLeftCell="A10">
      <selection activeCell="AG17" sqref="AG17:AH28"/>
    </sheetView>
  </sheetViews>
  <sheetFormatPr defaultColWidth="9.140625" defaultRowHeight="15"/>
  <cols>
    <col min="1" max="1" width="3.421875" style="13" customWidth="1"/>
    <col min="2" max="2" width="6.00390625" style="13" customWidth="1"/>
    <col min="3" max="3" width="9.140625" style="13" customWidth="1"/>
    <col min="4" max="4" width="21.57421875" style="13" customWidth="1"/>
    <col min="5" max="5" width="16.00390625" style="13" customWidth="1"/>
    <col min="6" max="6" width="23.8515625" style="13" customWidth="1"/>
    <col min="7" max="8" width="22.28125" style="13" customWidth="1"/>
    <col min="9" max="9" width="13.57421875" style="13" customWidth="1"/>
    <col min="10" max="10" width="50.421875" style="13" customWidth="1"/>
    <col min="11" max="11" width="19.57421875" style="13" customWidth="1"/>
    <col min="12" max="12" width="15.421875" style="13" customWidth="1"/>
    <col min="13" max="13" width="27.57421875" style="13" customWidth="1"/>
    <col min="14" max="15" width="20.8515625" style="13" customWidth="1"/>
    <col min="16" max="24" width="18.28125" style="13" customWidth="1"/>
    <col min="25" max="25" width="27.140625" style="13" customWidth="1"/>
    <col min="26" max="27" width="22.140625" style="13" customWidth="1"/>
    <col min="28" max="29" width="21.8515625" style="13" customWidth="1"/>
    <col min="30" max="30" width="59.421875" style="13" customWidth="1"/>
    <col min="31" max="31" width="41.140625" style="13" customWidth="1"/>
    <col min="32" max="32" width="66.140625" style="13" customWidth="1"/>
    <col min="33" max="33" width="42.28125" style="13" customWidth="1"/>
    <col min="34" max="34" width="38.7109375" style="13" customWidth="1"/>
    <col min="35" max="16384" width="9.140625" style="13" customWidth="1"/>
  </cols>
  <sheetData>
    <row r="2" ht="15.75">
      <c r="B2" s="167" t="s">
        <v>116</v>
      </c>
    </row>
    <row r="3" ht="19.5" customHeight="1">
      <c r="B3" s="167" t="s">
        <v>115</v>
      </c>
    </row>
    <row r="4" spans="2:10" ht="19.5" customHeight="1">
      <c r="B4" s="221" t="s">
        <v>140</v>
      </c>
      <c r="C4" s="206"/>
      <c r="D4" s="206"/>
      <c r="E4" s="206"/>
      <c r="F4" s="206"/>
      <c r="G4" s="206"/>
      <c r="H4" s="206"/>
      <c r="I4" s="206"/>
      <c r="J4" s="206"/>
    </row>
    <row r="5" ht="19.5" customHeight="1" thickBot="1">
      <c r="B5" s="119"/>
    </row>
    <row r="6" spans="2:3" ht="27.75" customHeight="1" thickBot="1">
      <c r="B6" s="121"/>
      <c r="C6" s="120" t="s">
        <v>99</v>
      </c>
    </row>
    <row r="7" ht="15.75" thickBot="1"/>
    <row r="8" spans="4:9" ht="16.5" thickBot="1">
      <c r="D8" s="125" t="s">
        <v>149</v>
      </c>
      <c r="E8" s="104" t="s">
        <v>29</v>
      </c>
      <c r="F8" s="14"/>
      <c r="I8" s="24"/>
    </row>
    <row r="9" spans="4:9" ht="19.5" thickBot="1">
      <c r="D9" s="118"/>
      <c r="E9" s="104"/>
      <c r="F9" s="14"/>
      <c r="I9" s="24"/>
    </row>
    <row r="10" spans="2:34" ht="19.5" thickBot="1">
      <c r="B10" s="266" t="s">
        <v>92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8"/>
      <c r="M10" s="238" t="s">
        <v>91</v>
      </c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40"/>
      <c r="AC10" s="241" t="s">
        <v>93</v>
      </c>
      <c r="AD10" s="242"/>
      <c r="AE10" s="225" t="s">
        <v>94</v>
      </c>
      <c r="AF10" s="226"/>
      <c r="AG10" s="226"/>
      <c r="AH10" s="227"/>
    </row>
    <row r="11" spans="2:34" s="15" customFormat="1" ht="15.75" customHeight="1">
      <c r="B11" s="18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19">
        <v>10</v>
      </c>
      <c r="L11" s="94">
        <v>11</v>
      </c>
      <c r="M11" s="96">
        <v>12</v>
      </c>
      <c r="N11" s="98">
        <v>13</v>
      </c>
      <c r="O11" s="96">
        <v>14</v>
      </c>
      <c r="P11" s="99">
        <v>15</v>
      </c>
      <c r="Q11" s="96">
        <v>16</v>
      </c>
      <c r="R11" s="97">
        <v>17</v>
      </c>
      <c r="S11" s="97">
        <v>18</v>
      </c>
      <c r="T11" s="97">
        <v>19</v>
      </c>
      <c r="U11" s="97">
        <v>20</v>
      </c>
      <c r="V11" s="97">
        <v>21</v>
      </c>
      <c r="W11" s="97">
        <v>22</v>
      </c>
      <c r="X11" s="98">
        <v>23</v>
      </c>
      <c r="Y11" s="95">
        <v>24</v>
      </c>
      <c r="Z11" s="20">
        <v>25</v>
      </c>
      <c r="AA11" s="20">
        <v>26</v>
      </c>
      <c r="AB11" s="84">
        <v>27</v>
      </c>
      <c r="AC11" s="93">
        <v>28</v>
      </c>
      <c r="AD11" s="93">
        <v>29</v>
      </c>
      <c r="AE11" s="207">
        <v>30</v>
      </c>
      <c r="AF11" s="208">
        <v>31</v>
      </c>
      <c r="AG11" s="208">
        <v>32</v>
      </c>
      <c r="AH11" s="209">
        <v>33</v>
      </c>
    </row>
    <row r="12" spans="2:34" ht="60.75" customHeight="1">
      <c r="B12" s="244" t="s">
        <v>106</v>
      </c>
      <c r="C12" s="243" t="s">
        <v>2</v>
      </c>
      <c r="D12" s="243" t="s">
        <v>97</v>
      </c>
      <c r="E12" s="230" t="s">
        <v>98</v>
      </c>
      <c r="F12" s="243" t="s">
        <v>129</v>
      </c>
      <c r="G12" s="243" t="s">
        <v>130</v>
      </c>
      <c r="H12" s="243" t="s">
        <v>141</v>
      </c>
      <c r="I12" s="243" t="s">
        <v>142</v>
      </c>
      <c r="J12" s="243" t="s">
        <v>131</v>
      </c>
      <c r="K12" s="230" t="s">
        <v>132</v>
      </c>
      <c r="L12" s="230" t="s">
        <v>133</v>
      </c>
      <c r="M12" s="263" t="s">
        <v>84</v>
      </c>
      <c r="N12" s="264"/>
      <c r="O12" s="264"/>
      <c r="P12" s="265"/>
      <c r="Q12" s="101" t="s">
        <v>13</v>
      </c>
      <c r="R12" s="89" t="s">
        <v>15</v>
      </c>
      <c r="S12" s="89" t="s">
        <v>16</v>
      </c>
      <c r="T12" s="216" t="s">
        <v>143</v>
      </c>
      <c r="U12" s="89" t="s">
        <v>17</v>
      </c>
      <c r="V12" s="89" t="s">
        <v>18</v>
      </c>
      <c r="W12" s="216" t="s">
        <v>145</v>
      </c>
      <c r="X12" s="228" t="s">
        <v>40</v>
      </c>
      <c r="Y12" s="252" t="s">
        <v>49</v>
      </c>
      <c r="Z12" s="251" t="s">
        <v>86</v>
      </c>
      <c r="AA12" s="251" t="s">
        <v>51</v>
      </c>
      <c r="AB12" s="248" t="s">
        <v>50</v>
      </c>
      <c r="AC12" s="106" t="s">
        <v>87</v>
      </c>
      <c r="AD12" s="247" t="s">
        <v>31</v>
      </c>
      <c r="AE12" s="256" t="s">
        <v>95</v>
      </c>
      <c r="AF12" s="257"/>
      <c r="AG12" s="257"/>
      <c r="AH12" s="258"/>
    </row>
    <row r="13" spans="2:34" s="16" customFormat="1" ht="62.25" customHeight="1">
      <c r="B13" s="244"/>
      <c r="C13" s="243"/>
      <c r="D13" s="243"/>
      <c r="E13" s="231"/>
      <c r="F13" s="243"/>
      <c r="G13" s="243"/>
      <c r="H13" s="243"/>
      <c r="I13" s="243"/>
      <c r="J13" s="243"/>
      <c r="K13" s="231"/>
      <c r="L13" s="231"/>
      <c r="M13" s="245" t="s">
        <v>83</v>
      </c>
      <c r="N13" s="236" t="s">
        <v>136</v>
      </c>
      <c r="O13" s="245" t="s">
        <v>134</v>
      </c>
      <c r="P13" s="236" t="s">
        <v>90</v>
      </c>
      <c r="Q13" s="102" t="s">
        <v>20</v>
      </c>
      <c r="R13" s="100" t="s">
        <v>21</v>
      </c>
      <c r="S13" s="100" t="s">
        <v>22</v>
      </c>
      <c r="T13" s="100" t="s">
        <v>144</v>
      </c>
      <c r="U13" s="100" t="s">
        <v>23</v>
      </c>
      <c r="V13" s="100" t="s">
        <v>24</v>
      </c>
      <c r="W13" s="100" t="s">
        <v>146</v>
      </c>
      <c r="X13" s="229"/>
      <c r="Y13" s="252"/>
      <c r="Z13" s="251"/>
      <c r="AA13" s="251"/>
      <c r="AB13" s="248"/>
      <c r="AC13" s="108">
        <f>SUM($AC$17:$AC$76)</f>
        <v>72629.92039999999</v>
      </c>
      <c r="AD13" s="247"/>
      <c r="AE13" s="259" t="s">
        <v>71</v>
      </c>
      <c r="AF13" s="230" t="s">
        <v>73</v>
      </c>
      <c r="AG13" s="230" t="s">
        <v>72</v>
      </c>
      <c r="AH13" s="261" t="s">
        <v>74</v>
      </c>
    </row>
    <row r="14" spans="2:34" s="16" customFormat="1" ht="45" customHeight="1">
      <c r="B14" s="244"/>
      <c r="C14" s="243"/>
      <c r="D14" s="243"/>
      <c r="E14" s="232"/>
      <c r="F14" s="243"/>
      <c r="G14" s="243"/>
      <c r="H14" s="243"/>
      <c r="I14" s="243"/>
      <c r="J14" s="243"/>
      <c r="K14" s="232"/>
      <c r="L14" s="232"/>
      <c r="M14" s="246"/>
      <c r="N14" s="237"/>
      <c r="O14" s="246"/>
      <c r="P14" s="237"/>
      <c r="Q14" s="249" t="s">
        <v>34</v>
      </c>
      <c r="R14" s="250"/>
      <c r="S14" s="250"/>
      <c r="T14" s="250"/>
      <c r="U14" s="253" t="s">
        <v>33</v>
      </c>
      <c r="V14" s="253"/>
      <c r="W14" s="254"/>
      <c r="X14" s="255"/>
      <c r="Y14" s="103" t="s">
        <v>26</v>
      </c>
      <c r="Z14" s="17" t="s">
        <v>25</v>
      </c>
      <c r="AA14" s="17" t="s">
        <v>25</v>
      </c>
      <c r="AB14" s="83" t="s">
        <v>25</v>
      </c>
      <c r="AC14" s="107" t="s">
        <v>25</v>
      </c>
      <c r="AD14" s="247"/>
      <c r="AE14" s="260"/>
      <c r="AF14" s="231"/>
      <c r="AG14" s="231"/>
      <c r="AH14" s="262"/>
    </row>
    <row r="15" spans="2:34" s="15" customFormat="1" ht="15.75" customHeight="1">
      <c r="B15" s="18"/>
      <c r="C15" s="19"/>
      <c r="D15" s="19"/>
      <c r="E15" s="19"/>
      <c r="F15" s="19"/>
      <c r="G15" s="19"/>
      <c r="H15" s="19"/>
      <c r="I15" s="19"/>
      <c r="J15" s="19" t="s">
        <v>32</v>
      </c>
      <c r="K15" s="19" t="s">
        <v>35</v>
      </c>
      <c r="L15" s="94" t="s">
        <v>19</v>
      </c>
      <c r="M15" s="96"/>
      <c r="N15" s="98" t="s">
        <v>0</v>
      </c>
      <c r="O15" s="96" t="s">
        <v>19</v>
      </c>
      <c r="P15" s="99" t="s">
        <v>85</v>
      </c>
      <c r="Q15" s="96" t="s">
        <v>14</v>
      </c>
      <c r="R15" s="97" t="s">
        <v>14</v>
      </c>
      <c r="S15" s="97" t="s">
        <v>14</v>
      </c>
      <c r="T15" s="97" t="s">
        <v>14</v>
      </c>
      <c r="U15" s="97" t="s">
        <v>19</v>
      </c>
      <c r="V15" s="97" t="s">
        <v>19</v>
      </c>
      <c r="W15" s="97" t="s">
        <v>19</v>
      </c>
      <c r="X15" s="98" t="s">
        <v>19</v>
      </c>
      <c r="Y15" s="95" t="s">
        <v>30</v>
      </c>
      <c r="Z15" s="20" t="s">
        <v>0</v>
      </c>
      <c r="AA15" s="20" t="s">
        <v>0</v>
      </c>
      <c r="AB15" s="84" t="s">
        <v>0</v>
      </c>
      <c r="AC15" s="93" t="s">
        <v>1</v>
      </c>
      <c r="AD15" s="247"/>
      <c r="AE15" s="86"/>
      <c r="AF15" s="87"/>
      <c r="AG15" s="87"/>
      <c r="AH15" s="88"/>
    </row>
    <row r="16" spans="2:34" s="15" customFormat="1" ht="15.75" customHeight="1">
      <c r="B16" s="233" t="s">
        <v>117</v>
      </c>
      <c r="C16" s="234"/>
      <c r="D16" s="235"/>
      <c r="E16" s="127"/>
      <c r="F16" s="127"/>
      <c r="G16" s="127"/>
      <c r="H16" s="127"/>
      <c r="I16" s="127"/>
      <c r="J16" s="127"/>
      <c r="K16" s="157">
        <f>SUM(K17:K116)</f>
        <v>17</v>
      </c>
      <c r="L16" s="157">
        <f aca="true" t="shared" si="0" ref="L16:AC16">SUM(L17:L116)</f>
        <v>3040</v>
      </c>
      <c r="M16" s="157"/>
      <c r="N16" s="157">
        <f t="shared" si="0"/>
        <v>0</v>
      </c>
      <c r="O16" s="157">
        <f t="shared" si="0"/>
        <v>3040</v>
      </c>
      <c r="P16" s="157">
        <f t="shared" si="0"/>
        <v>2580.3</v>
      </c>
      <c r="Q16" s="210">
        <f t="shared" si="0"/>
        <v>0</v>
      </c>
      <c r="R16" s="210">
        <f t="shared" si="0"/>
        <v>0</v>
      </c>
      <c r="S16" s="210">
        <f t="shared" si="0"/>
        <v>0</v>
      </c>
      <c r="T16" s="210">
        <f t="shared" si="0"/>
        <v>0</v>
      </c>
      <c r="U16" s="217">
        <f t="shared" si="0"/>
        <v>0</v>
      </c>
      <c r="V16" s="217">
        <f t="shared" si="0"/>
        <v>0</v>
      </c>
      <c r="W16" s="217">
        <f aca="true" t="shared" si="1" ref="W16">SUM(W17:W116)</f>
        <v>0</v>
      </c>
      <c r="X16" s="217">
        <f t="shared" si="0"/>
        <v>3040</v>
      </c>
      <c r="Y16" s="158">
        <f t="shared" si="0"/>
        <v>0</v>
      </c>
      <c r="Z16" s="158">
        <f t="shared" si="0"/>
        <v>2580.3</v>
      </c>
      <c r="AA16" s="158">
        <f t="shared" si="0"/>
        <v>64131.079999999994</v>
      </c>
      <c r="AB16" s="158">
        <f t="shared" si="0"/>
        <v>61550.78</v>
      </c>
      <c r="AC16" s="168">
        <f t="shared" si="0"/>
        <v>72629.92039999999</v>
      </c>
      <c r="AD16" s="106"/>
      <c r="AE16" s="86"/>
      <c r="AF16" s="87"/>
      <c r="AG16" s="87"/>
      <c r="AH16" s="88"/>
    </row>
    <row r="17" spans="2:34" ht="15" customHeight="1">
      <c r="B17" s="90">
        <v>1</v>
      </c>
      <c r="C17" s="109" t="s">
        <v>6</v>
      </c>
      <c r="D17" s="109" t="s">
        <v>150</v>
      </c>
      <c r="E17" s="110">
        <v>2310104</v>
      </c>
      <c r="F17" s="109" t="s">
        <v>172</v>
      </c>
      <c r="G17" s="109" t="s">
        <v>176</v>
      </c>
      <c r="H17" s="214">
        <v>35796</v>
      </c>
      <c r="I17" s="214">
        <v>35796</v>
      </c>
      <c r="J17" s="109" t="s">
        <v>178</v>
      </c>
      <c r="K17" s="111">
        <v>1</v>
      </c>
      <c r="L17" s="113">
        <v>10</v>
      </c>
      <c r="M17" s="160" t="s">
        <v>120</v>
      </c>
      <c r="N17" s="205"/>
      <c r="O17" s="114">
        <v>10</v>
      </c>
      <c r="P17" s="156">
        <f>затраты!$E13</f>
        <v>0</v>
      </c>
      <c r="Q17" s="211"/>
      <c r="R17" s="212"/>
      <c r="S17" s="212"/>
      <c r="T17" s="212"/>
      <c r="U17" s="218"/>
      <c r="V17" s="218"/>
      <c r="W17" s="219"/>
      <c r="X17" s="220">
        <v>10</v>
      </c>
      <c r="Y17" s="115"/>
      <c r="Z17" s="2">
        <f>затраты!$F13</f>
        <v>0</v>
      </c>
      <c r="AA17" s="2">
        <f>доходы!$C8</f>
        <v>210.96</v>
      </c>
      <c r="AB17" s="85">
        <f>AA17-Z17+Y17</f>
        <v>210.96</v>
      </c>
      <c r="AC17" s="105">
        <f>('общие характеристики'!AA17-Z17)*1.18</f>
        <v>248.9328</v>
      </c>
      <c r="AD17" s="105" t="str">
        <f>IF($AC17&lt;0,"расходы на демонтаж превышают прогнозную выручку",IF($AC17=0,"-","рекомендуемая начальная цена"))</f>
        <v>рекомендуемая начальная цена</v>
      </c>
      <c r="AE17" s="116" t="s">
        <v>179</v>
      </c>
      <c r="AF17" s="110" t="s">
        <v>180</v>
      </c>
      <c r="AG17" s="110" t="s">
        <v>181</v>
      </c>
      <c r="AH17" s="117" t="s">
        <v>182</v>
      </c>
    </row>
    <row r="18" spans="2:34" ht="51">
      <c r="B18" s="90">
        <v>2</v>
      </c>
      <c r="C18" s="109" t="s">
        <v>6</v>
      </c>
      <c r="D18" s="111" t="s">
        <v>151</v>
      </c>
      <c r="E18" s="110" t="s">
        <v>161</v>
      </c>
      <c r="F18" s="109" t="s">
        <v>173</v>
      </c>
      <c r="G18" s="109" t="s">
        <v>176</v>
      </c>
      <c r="H18" s="214">
        <v>35796</v>
      </c>
      <c r="I18" s="214">
        <v>35796</v>
      </c>
      <c r="J18" s="109" t="s">
        <v>178</v>
      </c>
      <c r="K18" s="111">
        <v>2</v>
      </c>
      <c r="L18" s="113">
        <v>400</v>
      </c>
      <c r="M18" s="160" t="s">
        <v>120</v>
      </c>
      <c r="N18" s="205"/>
      <c r="O18" s="114">
        <v>400</v>
      </c>
      <c r="P18" s="156">
        <f>затраты!$E14</f>
        <v>338.4</v>
      </c>
      <c r="Q18" s="211"/>
      <c r="R18" s="212"/>
      <c r="S18" s="212"/>
      <c r="T18" s="212"/>
      <c r="U18" s="218"/>
      <c r="V18" s="218"/>
      <c r="W18" s="219"/>
      <c r="X18" s="220">
        <v>400</v>
      </c>
      <c r="Y18" s="115"/>
      <c r="Z18" s="2">
        <f>затраты!$F14</f>
        <v>338.4</v>
      </c>
      <c r="AA18" s="2">
        <f>доходы!$C9</f>
        <v>8438.3</v>
      </c>
      <c r="AB18" s="85">
        <f aca="true" t="shared" si="2" ref="AB18:AB81">AA18-Z18+Y18</f>
        <v>8099.9</v>
      </c>
      <c r="AC18" s="105">
        <f>('общие характеристики'!AA18-Z18)*1.18</f>
        <v>9557.882</v>
      </c>
      <c r="AD18" s="105" t="str">
        <f>IF($AC18&lt;0,"расходы на демонтаж превышают прогнозную выручку",IF($AC18=0,"-","рекомендуемая начальная цена"))</f>
        <v>рекомендуемая начальная цена</v>
      </c>
      <c r="AE18" s="116" t="s">
        <v>179</v>
      </c>
      <c r="AF18" s="110" t="s">
        <v>180</v>
      </c>
      <c r="AG18" s="110" t="s">
        <v>181</v>
      </c>
      <c r="AH18" s="117" t="s">
        <v>182</v>
      </c>
    </row>
    <row r="19" spans="2:34" ht="25.5">
      <c r="B19" s="90">
        <v>3</v>
      </c>
      <c r="C19" s="109" t="s">
        <v>6</v>
      </c>
      <c r="D19" s="109" t="s">
        <v>152</v>
      </c>
      <c r="E19" s="110" t="s">
        <v>162</v>
      </c>
      <c r="F19" s="109" t="s">
        <v>174</v>
      </c>
      <c r="G19" s="109" t="s">
        <v>176</v>
      </c>
      <c r="H19" s="214">
        <v>35796</v>
      </c>
      <c r="I19" s="214">
        <v>35796</v>
      </c>
      <c r="J19" s="109" t="s">
        <v>178</v>
      </c>
      <c r="K19" s="111">
        <v>1</v>
      </c>
      <c r="L19" s="113">
        <v>200</v>
      </c>
      <c r="M19" s="160" t="s">
        <v>120</v>
      </c>
      <c r="N19" s="205"/>
      <c r="O19" s="114">
        <v>200</v>
      </c>
      <c r="P19" s="156">
        <f>затраты!$E15</f>
        <v>169.2</v>
      </c>
      <c r="Q19" s="211"/>
      <c r="R19" s="212"/>
      <c r="S19" s="212"/>
      <c r="T19" s="212"/>
      <c r="U19" s="218"/>
      <c r="V19" s="218"/>
      <c r="W19" s="219"/>
      <c r="X19" s="220">
        <v>200</v>
      </c>
      <c r="Y19" s="115"/>
      <c r="Z19" s="2">
        <f>затраты!$F15</f>
        <v>169.2</v>
      </c>
      <c r="AA19" s="2">
        <f>доходы!$C10</f>
        <v>4219.15</v>
      </c>
      <c r="AB19" s="85">
        <f t="shared" si="2"/>
        <v>4049.95</v>
      </c>
      <c r="AC19" s="105">
        <f>('общие характеристики'!AA19-Z19)*1.18</f>
        <v>4778.941</v>
      </c>
      <c r="AD19" s="105" t="str">
        <f aca="true" t="shared" si="3" ref="AD19:AD82">IF($AC19&lt;0,"расходы на демонтаж превышают прогнозную выручку",IF($AC19=0,"-","рекомендуемая начальная цена"))</f>
        <v>рекомендуемая начальная цена</v>
      </c>
      <c r="AE19" s="116" t="s">
        <v>179</v>
      </c>
      <c r="AF19" s="110" t="s">
        <v>180</v>
      </c>
      <c r="AG19" s="110" t="s">
        <v>181</v>
      </c>
      <c r="AH19" s="117" t="s">
        <v>182</v>
      </c>
    </row>
    <row r="20" spans="2:34" ht="51">
      <c r="B20" s="90">
        <v>4</v>
      </c>
      <c r="C20" s="109" t="s">
        <v>6</v>
      </c>
      <c r="D20" s="109" t="s">
        <v>153</v>
      </c>
      <c r="E20" s="110" t="s">
        <v>163</v>
      </c>
      <c r="F20" s="109" t="s">
        <v>173</v>
      </c>
      <c r="G20" s="109" t="s">
        <v>176</v>
      </c>
      <c r="H20" s="214">
        <v>35796</v>
      </c>
      <c r="I20" s="214">
        <v>35796</v>
      </c>
      <c r="J20" s="109" t="s">
        <v>178</v>
      </c>
      <c r="K20" s="111">
        <v>2</v>
      </c>
      <c r="L20" s="113">
        <v>400</v>
      </c>
      <c r="M20" s="160" t="s">
        <v>120</v>
      </c>
      <c r="N20" s="205"/>
      <c r="O20" s="114">
        <v>400</v>
      </c>
      <c r="P20" s="156">
        <f>затраты!$E16</f>
        <v>338.4</v>
      </c>
      <c r="Q20" s="211"/>
      <c r="R20" s="212"/>
      <c r="S20" s="212"/>
      <c r="T20" s="212"/>
      <c r="U20" s="218"/>
      <c r="V20" s="218"/>
      <c r="W20" s="219"/>
      <c r="X20" s="220">
        <v>400</v>
      </c>
      <c r="Y20" s="115"/>
      <c r="Z20" s="2">
        <f>затраты!$F16</f>
        <v>338.4</v>
      </c>
      <c r="AA20" s="2">
        <f>доходы!$C11</f>
        <v>8438.3</v>
      </c>
      <c r="AB20" s="85">
        <f t="shared" si="2"/>
        <v>8099.9</v>
      </c>
      <c r="AC20" s="105">
        <f>('общие характеристики'!AA20-Z20)*1.18</f>
        <v>9557.882</v>
      </c>
      <c r="AD20" s="105" t="str">
        <f t="shared" si="3"/>
        <v>рекомендуемая начальная цена</v>
      </c>
      <c r="AE20" s="116" t="s">
        <v>179</v>
      </c>
      <c r="AF20" s="110" t="s">
        <v>180</v>
      </c>
      <c r="AG20" s="110" t="s">
        <v>181</v>
      </c>
      <c r="AH20" s="117" t="s">
        <v>182</v>
      </c>
    </row>
    <row r="21" spans="2:34" ht="38.25">
      <c r="B21" s="90">
        <v>5</v>
      </c>
      <c r="C21" s="109" t="s">
        <v>6</v>
      </c>
      <c r="D21" s="109" t="s">
        <v>154</v>
      </c>
      <c r="E21" s="110" t="s">
        <v>164</v>
      </c>
      <c r="F21" s="109" t="s">
        <v>173</v>
      </c>
      <c r="G21" s="109" t="s">
        <v>176</v>
      </c>
      <c r="H21" s="214">
        <v>35796</v>
      </c>
      <c r="I21" s="214">
        <v>35796</v>
      </c>
      <c r="J21" s="109" t="s">
        <v>178</v>
      </c>
      <c r="K21" s="111">
        <v>2</v>
      </c>
      <c r="L21" s="113">
        <v>400</v>
      </c>
      <c r="M21" s="160" t="s">
        <v>120</v>
      </c>
      <c r="N21" s="205"/>
      <c r="O21" s="114">
        <v>400</v>
      </c>
      <c r="P21" s="156">
        <f>затраты!$E17</f>
        <v>338.4</v>
      </c>
      <c r="Q21" s="211"/>
      <c r="R21" s="212"/>
      <c r="S21" s="212"/>
      <c r="T21" s="212"/>
      <c r="U21" s="218"/>
      <c r="V21" s="218"/>
      <c r="W21" s="219"/>
      <c r="X21" s="220">
        <v>400</v>
      </c>
      <c r="Y21" s="115"/>
      <c r="Z21" s="2">
        <f>затраты!$F17</f>
        <v>338.4</v>
      </c>
      <c r="AA21" s="2">
        <f>доходы!$C12</f>
        <v>8438.3</v>
      </c>
      <c r="AB21" s="85">
        <f t="shared" si="2"/>
        <v>8099.9</v>
      </c>
      <c r="AC21" s="105">
        <f>('общие характеристики'!AA21-Z21)*1.18</f>
        <v>9557.882</v>
      </c>
      <c r="AD21" s="105" t="str">
        <f t="shared" si="3"/>
        <v>рекомендуемая начальная цена</v>
      </c>
      <c r="AE21" s="116" t="s">
        <v>179</v>
      </c>
      <c r="AF21" s="110" t="s">
        <v>180</v>
      </c>
      <c r="AG21" s="110" t="s">
        <v>181</v>
      </c>
      <c r="AH21" s="117" t="s">
        <v>182</v>
      </c>
    </row>
    <row r="22" spans="2:34" ht="51">
      <c r="B22" s="90">
        <v>6</v>
      </c>
      <c r="C22" s="109" t="s">
        <v>6</v>
      </c>
      <c r="D22" s="109" t="s">
        <v>151</v>
      </c>
      <c r="E22" s="110" t="s">
        <v>165</v>
      </c>
      <c r="F22" s="109" t="s">
        <v>174</v>
      </c>
      <c r="G22" s="109" t="s">
        <v>176</v>
      </c>
      <c r="H22" s="214">
        <v>35796</v>
      </c>
      <c r="I22" s="214">
        <v>35796</v>
      </c>
      <c r="J22" s="109" t="s">
        <v>178</v>
      </c>
      <c r="K22" s="111">
        <v>1</v>
      </c>
      <c r="L22" s="113">
        <v>200</v>
      </c>
      <c r="M22" s="160" t="s">
        <v>120</v>
      </c>
      <c r="N22" s="205"/>
      <c r="O22" s="114">
        <v>200</v>
      </c>
      <c r="P22" s="156">
        <f>затраты!$E18</f>
        <v>169.2</v>
      </c>
      <c r="Q22" s="211"/>
      <c r="R22" s="212"/>
      <c r="S22" s="212"/>
      <c r="T22" s="212"/>
      <c r="U22" s="218"/>
      <c r="V22" s="218"/>
      <c r="W22" s="219"/>
      <c r="X22" s="220">
        <v>200</v>
      </c>
      <c r="Y22" s="115"/>
      <c r="Z22" s="2">
        <f>затраты!$F18</f>
        <v>169.2</v>
      </c>
      <c r="AA22" s="2">
        <f>доходы!$C13</f>
        <v>4219.15</v>
      </c>
      <c r="AB22" s="85">
        <f t="shared" si="2"/>
        <v>4049.95</v>
      </c>
      <c r="AC22" s="105">
        <f>('общие характеристики'!AA22-Z22)*1.18</f>
        <v>4778.941</v>
      </c>
      <c r="AD22" s="105" t="str">
        <f t="shared" si="3"/>
        <v>рекомендуемая начальная цена</v>
      </c>
      <c r="AE22" s="116" t="s">
        <v>179</v>
      </c>
      <c r="AF22" s="110" t="s">
        <v>180</v>
      </c>
      <c r="AG22" s="110" t="s">
        <v>181</v>
      </c>
      <c r="AH22" s="117" t="s">
        <v>182</v>
      </c>
    </row>
    <row r="23" spans="2:34" ht="38.25">
      <c r="B23" s="90">
        <v>7</v>
      </c>
      <c r="C23" s="109" t="s">
        <v>6</v>
      </c>
      <c r="D23" s="109" t="s">
        <v>155</v>
      </c>
      <c r="E23" s="110" t="s">
        <v>166</v>
      </c>
      <c r="F23" s="109" t="s">
        <v>174</v>
      </c>
      <c r="G23" s="109" t="s">
        <v>176</v>
      </c>
      <c r="H23" s="214">
        <v>35796</v>
      </c>
      <c r="I23" s="214">
        <v>35796</v>
      </c>
      <c r="J23" s="109" t="s">
        <v>178</v>
      </c>
      <c r="K23" s="111">
        <v>1</v>
      </c>
      <c r="L23" s="113">
        <v>200</v>
      </c>
      <c r="M23" s="160" t="s">
        <v>120</v>
      </c>
      <c r="N23" s="205"/>
      <c r="O23" s="114">
        <v>200</v>
      </c>
      <c r="P23" s="156">
        <f>затраты!$E19</f>
        <v>169.2</v>
      </c>
      <c r="Q23" s="211"/>
      <c r="R23" s="212"/>
      <c r="S23" s="212"/>
      <c r="T23" s="212"/>
      <c r="U23" s="218"/>
      <c r="V23" s="218"/>
      <c r="W23" s="219"/>
      <c r="X23" s="220">
        <v>200</v>
      </c>
      <c r="Y23" s="115"/>
      <c r="Z23" s="2">
        <f>затраты!$F19</f>
        <v>169.2</v>
      </c>
      <c r="AA23" s="2">
        <f>доходы!$C14</f>
        <v>4219.15</v>
      </c>
      <c r="AB23" s="85">
        <f t="shared" si="2"/>
        <v>4049.95</v>
      </c>
      <c r="AC23" s="105">
        <f>('общие характеристики'!AA23-Z23)*1.18</f>
        <v>4778.941</v>
      </c>
      <c r="AD23" s="105" t="str">
        <f t="shared" si="3"/>
        <v>рекомендуемая начальная цена</v>
      </c>
      <c r="AE23" s="116" t="s">
        <v>179</v>
      </c>
      <c r="AF23" s="110" t="s">
        <v>180</v>
      </c>
      <c r="AG23" s="110" t="s">
        <v>181</v>
      </c>
      <c r="AH23" s="117" t="s">
        <v>182</v>
      </c>
    </row>
    <row r="24" spans="2:34" ht="25.5">
      <c r="B24" s="90">
        <v>8</v>
      </c>
      <c r="C24" s="109" t="s">
        <v>6</v>
      </c>
      <c r="D24" s="109" t="s">
        <v>156</v>
      </c>
      <c r="E24" s="110" t="s">
        <v>167</v>
      </c>
      <c r="F24" s="109" t="s">
        <v>174</v>
      </c>
      <c r="G24" s="109" t="s">
        <v>176</v>
      </c>
      <c r="H24" s="214">
        <v>35796</v>
      </c>
      <c r="I24" s="214">
        <v>35796</v>
      </c>
      <c r="J24" s="109" t="s">
        <v>178</v>
      </c>
      <c r="K24" s="111">
        <v>1</v>
      </c>
      <c r="L24" s="113">
        <v>200</v>
      </c>
      <c r="M24" s="160" t="s">
        <v>120</v>
      </c>
      <c r="N24" s="205"/>
      <c r="O24" s="114">
        <v>200</v>
      </c>
      <c r="P24" s="156">
        <f>затраты!$E20</f>
        <v>169.2</v>
      </c>
      <c r="Q24" s="211"/>
      <c r="R24" s="212"/>
      <c r="S24" s="212"/>
      <c r="T24" s="212"/>
      <c r="U24" s="218"/>
      <c r="V24" s="218"/>
      <c r="W24" s="219"/>
      <c r="X24" s="220">
        <v>200</v>
      </c>
      <c r="Y24" s="115"/>
      <c r="Z24" s="2">
        <f>затраты!$F20</f>
        <v>169.2</v>
      </c>
      <c r="AA24" s="2">
        <f>доходы!$C15</f>
        <v>4219.15</v>
      </c>
      <c r="AB24" s="85">
        <f t="shared" si="2"/>
        <v>4049.95</v>
      </c>
      <c r="AC24" s="105">
        <f>('общие характеристики'!AA24-Z24)*1.18</f>
        <v>4778.941</v>
      </c>
      <c r="AD24" s="105" t="str">
        <f t="shared" si="3"/>
        <v>рекомендуемая начальная цена</v>
      </c>
      <c r="AE24" s="116" t="s">
        <v>179</v>
      </c>
      <c r="AF24" s="110" t="s">
        <v>180</v>
      </c>
      <c r="AG24" s="110" t="s">
        <v>181</v>
      </c>
      <c r="AH24" s="117" t="s">
        <v>182</v>
      </c>
    </row>
    <row r="25" spans="2:34" ht="38.25">
      <c r="B25" s="90">
        <v>9</v>
      </c>
      <c r="C25" s="109" t="s">
        <v>6</v>
      </c>
      <c r="D25" s="109" t="s">
        <v>157</v>
      </c>
      <c r="E25" s="112" t="s">
        <v>168</v>
      </c>
      <c r="F25" s="140" t="s">
        <v>173</v>
      </c>
      <c r="G25" s="109" t="s">
        <v>176</v>
      </c>
      <c r="H25" s="214">
        <v>35796</v>
      </c>
      <c r="I25" s="214">
        <v>35796</v>
      </c>
      <c r="J25" s="109" t="s">
        <v>178</v>
      </c>
      <c r="K25" s="111">
        <v>2</v>
      </c>
      <c r="L25" s="113">
        <v>400</v>
      </c>
      <c r="M25" s="160" t="s">
        <v>120</v>
      </c>
      <c r="N25" s="205"/>
      <c r="O25" s="114">
        <v>400</v>
      </c>
      <c r="P25" s="156">
        <f>затраты!$E21</f>
        <v>338.4</v>
      </c>
      <c r="Q25" s="211"/>
      <c r="R25" s="212"/>
      <c r="S25" s="212"/>
      <c r="T25" s="212"/>
      <c r="U25" s="218"/>
      <c r="V25" s="218"/>
      <c r="W25" s="219"/>
      <c r="X25" s="220">
        <v>400</v>
      </c>
      <c r="Y25" s="115"/>
      <c r="Z25" s="2">
        <f>затраты!$F21</f>
        <v>338.4</v>
      </c>
      <c r="AA25" s="2">
        <f>доходы!$C16</f>
        <v>8438.3</v>
      </c>
      <c r="AB25" s="85">
        <f t="shared" si="2"/>
        <v>8099.9</v>
      </c>
      <c r="AC25" s="105">
        <f>('общие характеристики'!AA25-Z25)*1.18</f>
        <v>9557.882</v>
      </c>
      <c r="AD25" s="105" t="str">
        <f t="shared" si="3"/>
        <v>рекомендуемая начальная цена</v>
      </c>
      <c r="AE25" s="116" t="s">
        <v>179</v>
      </c>
      <c r="AF25" s="110" t="s">
        <v>180</v>
      </c>
      <c r="AG25" s="110" t="s">
        <v>181</v>
      </c>
      <c r="AH25" s="117" t="s">
        <v>182</v>
      </c>
    </row>
    <row r="26" spans="2:34" ht="38.25">
      <c r="B26" s="90">
        <v>10</v>
      </c>
      <c r="C26" s="109" t="s">
        <v>6</v>
      </c>
      <c r="D26" s="109" t="s">
        <v>158</v>
      </c>
      <c r="E26" s="110" t="s">
        <v>169</v>
      </c>
      <c r="F26" s="109" t="s">
        <v>174</v>
      </c>
      <c r="G26" s="109" t="s">
        <v>176</v>
      </c>
      <c r="H26" s="214">
        <v>35796</v>
      </c>
      <c r="I26" s="214">
        <v>35796</v>
      </c>
      <c r="J26" s="109" t="s">
        <v>178</v>
      </c>
      <c r="K26" s="111">
        <v>1</v>
      </c>
      <c r="L26" s="113">
        <v>200</v>
      </c>
      <c r="M26" s="160" t="s">
        <v>120</v>
      </c>
      <c r="N26" s="205"/>
      <c r="O26" s="114">
        <v>200</v>
      </c>
      <c r="P26" s="156">
        <f>затраты!$E22</f>
        <v>169.2</v>
      </c>
      <c r="Q26" s="211"/>
      <c r="R26" s="212"/>
      <c r="S26" s="212"/>
      <c r="T26" s="212"/>
      <c r="U26" s="218"/>
      <c r="V26" s="218"/>
      <c r="W26" s="219"/>
      <c r="X26" s="220">
        <v>200</v>
      </c>
      <c r="Y26" s="115"/>
      <c r="Z26" s="2">
        <f>затраты!$F22</f>
        <v>169.2</v>
      </c>
      <c r="AA26" s="2">
        <f>доходы!$C17</f>
        <v>4219.15</v>
      </c>
      <c r="AB26" s="85">
        <f t="shared" si="2"/>
        <v>4049.95</v>
      </c>
      <c r="AC26" s="105">
        <f>('общие характеристики'!AA26-Z26)*1.18</f>
        <v>4778.941</v>
      </c>
      <c r="AD26" s="105" t="str">
        <f t="shared" si="3"/>
        <v>рекомендуемая начальная цена</v>
      </c>
      <c r="AE26" s="116" t="s">
        <v>179</v>
      </c>
      <c r="AF26" s="110" t="s">
        <v>180</v>
      </c>
      <c r="AG26" s="110" t="s">
        <v>181</v>
      </c>
      <c r="AH26" s="117" t="s">
        <v>182</v>
      </c>
    </row>
    <row r="27" spans="2:34" ht="25.5">
      <c r="B27" s="90">
        <v>11</v>
      </c>
      <c r="C27" s="109" t="s">
        <v>6</v>
      </c>
      <c r="D27" s="109" t="s">
        <v>159</v>
      </c>
      <c r="E27" s="110" t="s">
        <v>170</v>
      </c>
      <c r="F27" s="109" t="s">
        <v>173</v>
      </c>
      <c r="G27" s="109" t="s">
        <v>176</v>
      </c>
      <c r="H27" s="214">
        <v>35796</v>
      </c>
      <c r="I27" s="214">
        <v>35796</v>
      </c>
      <c r="J27" s="109" t="s">
        <v>178</v>
      </c>
      <c r="K27" s="111">
        <v>2</v>
      </c>
      <c r="L27" s="113">
        <v>400</v>
      </c>
      <c r="M27" s="160" t="s">
        <v>120</v>
      </c>
      <c r="N27" s="205"/>
      <c r="O27" s="114">
        <v>400</v>
      </c>
      <c r="P27" s="156">
        <f>затраты!$E23</f>
        <v>338.4</v>
      </c>
      <c r="Q27" s="211"/>
      <c r="R27" s="212"/>
      <c r="S27" s="212"/>
      <c r="T27" s="212"/>
      <c r="U27" s="218"/>
      <c r="V27" s="218"/>
      <c r="W27" s="219"/>
      <c r="X27" s="220">
        <v>400</v>
      </c>
      <c r="Y27" s="115"/>
      <c r="Z27" s="2">
        <f>затраты!$F23</f>
        <v>338.4</v>
      </c>
      <c r="AA27" s="2">
        <f>доходы!$C18</f>
        <v>8438.3</v>
      </c>
      <c r="AB27" s="85">
        <f t="shared" si="2"/>
        <v>8099.9</v>
      </c>
      <c r="AC27" s="105">
        <f>('общие характеристики'!AA27-Z27)*1.18</f>
        <v>9557.882</v>
      </c>
      <c r="AD27" s="105" t="str">
        <f t="shared" si="3"/>
        <v>рекомендуемая начальная цена</v>
      </c>
      <c r="AE27" s="116" t="s">
        <v>179</v>
      </c>
      <c r="AF27" s="110" t="s">
        <v>180</v>
      </c>
      <c r="AG27" s="110" t="s">
        <v>181</v>
      </c>
      <c r="AH27" s="117" t="s">
        <v>182</v>
      </c>
    </row>
    <row r="28" spans="2:34" ht="63.75">
      <c r="B28" s="90">
        <v>12</v>
      </c>
      <c r="C28" s="109" t="s">
        <v>6</v>
      </c>
      <c r="D28" s="109" t="s">
        <v>160</v>
      </c>
      <c r="E28" s="110" t="s">
        <v>171</v>
      </c>
      <c r="F28" s="109" t="s">
        <v>175</v>
      </c>
      <c r="G28" s="109" t="s">
        <v>177</v>
      </c>
      <c r="H28" s="214">
        <v>39083</v>
      </c>
      <c r="I28" s="214">
        <v>39083</v>
      </c>
      <c r="J28" s="109" t="s">
        <v>178</v>
      </c>
      <c r="K28" s="111">
        <v>1</v>
      </c>
      <c r="L28" s="113">
        <v>30</v>
      </c>
      <c r="M28" s="160" t="s">
        <v>120</v>
      </c>
      <c r="N28" s="205"/>
      <c r="O28" s="114">
        <v>30</v>
      </c>
      <c r="P28" s="156">
        <f>затраты!$E24</f>
        <v>42.3</v>
      </c>
      <c r="Q28" s="211"/>
      <c r="R28" s="212"/>
      <c r="S28" s="212"/>
      <c r="T28" s="212"/>
      <c r="U28" s="218"/>
      <c r="V28" s="218"/>
      <c r="W28" s="219"/>
      <c r="X28" s="220">
        <v>30</v>
      </c>
      <c r="Y28" s="115"/>
      <c r="Z28" s="2">
        <f>затраты!$F24</f>
        <v>42.3</v>
      </c>
      <c r="AA28" s="2">
        <f>доходы!$C19</f>
        <v>632.87</v>
      </c>
      <c r="AB28" s="85">
        <f t="shared" si="2"/>
        <v>590.57</v>
      </c>
      <c r="AC28" s="105">
        <f>('общие характеристики'!AA28-Z28)*1.18</f>
        <v>696.8726</v>
      </c>
      <c r="AD28" s="105" t="str">
        <f t="shared" si="3"/>
        <v>рекомендуемая начальная цена</v>
      </c>
      <c r="AE28" s="116" t="s">
        <v>179</v>
      </c>
      <c r="AF28" s="110" t="s">
        <v>180</v>
      </c>
      <c r="AG28" s="110" t="s">
        <v>181</v>
      </c>
      <c r="AH28" s="117" t="s">
        <v>182</v>
      </c>
    </row>
    <row r="29" spans="2:34" ht="15">
      <c r="B29" s="90">
        <v>13</v>
      </c>
      <c r="C29" s="109"/>
      <c r="D29" s="109"/>
      <c r="E29" s="110"/>
      <c r="F29" s="109"/>
      <c r="G29" s="109"/>
      <c r="H29" s="214"/>
      <c r="I29" s="214"/>
      <c r="J29" s="109"/>
      <c r="K29" s="111"/>
      <c r="L29" s="113"/>
      <c r="M29" s="160"/>
      <c r="N29" s="205"/>
      <c r="O29" s="114"/>
      <c r="P29" s="156">
        <f>затраты!$E25</f>
        <v>0</v>
      </c>
      <c r="Q29" s="211"/>
      <c r="R29" s="212"/>
      <c r="S29" s="212"/>
      <c r="T29" s="212"/>
      <c r="U29" s="218"/>
      <c r="V29" s="218"/>
      <c r="W29" s="219"/>
      <c r="X29" s="220"/>
      <c r="Y29" s="115"/>
      <c r="Z29" s="2">
        <f>затраты!$F25</f>
        <v>0</v>
      </c>
      <c r="AA29" s="2">
        <f>доходы!$C20</f>
        <v>0</v>
      </c>
      <c r="AB29" s="85">
        <f t="shared" si="2"/>
        <v>0</v>
      </c>
      <c r="AC29" s="105">
        <f>('общие характеристики'!AA29-Z29)*1.18</f>
        <v>0</v>
      </c>
      <c r="AD29" s="105" t="str">
        <f t="shared" si="3"/>
        <v>-</v>
      </c>
      <c r="AE29" s="116"/>
      <c r="AF29" s="110"/>
      <c r="AG29" s="110"/>
      <c r="AH29" s="117"/>
    </row>
    <row r="30" spans="2:34" ht="15">
      <c r="B30" s="90">
        <v>14</v>
      </c>
      <c r="C30" s="109"/>
      <c r="D30" s="109"/>
      <c r="E30" s="110"/>
      <c r="F30" s="109"/>
      <c r="G30" s="109"/>
      <c r="H30" s="214"/>
      <c r="I30" s="214"/>
      <c r="J30" s="109"/>
      <c r="K30" s="111"/>
      <c r="L30" s="113"/>
      <c r="M30" s="160"/>
      <c r="N30" s="205"/>
      <c r="O30" s="114"/>
      <c r="P30" s="156">
        <f>затраты!$E26</f>
        <v>0</v>
      </c>
      <c r="Q30" s="211"/>
      <c r="R30" s="212"/>
      <c r="S30" s="212"/>
      <c r="T30" s="212"/>
      <c r="U30" s="218"/>
      <c r="V30" s="218"/>
      <c r="W30" s="219"/>
      <c r="X30" s="220"/>
      <c r="Y30" s="115"/>
      <c r="Z30" s="2">
        <f>затраты!$F26</f>
        <v>0</v>
      </c>
      <c r="AA30" s="2">
        <f>доходы!$C21</f>
        <v>0</v>
      </c>
      <c r="AB30" s="85">
        <f t="shared" si="2"/>
        <v>0</v>
      </c>
      <c r="AC30" s="105">
        <f>('общие характеристики'!AA30-Z30)*1.18</f>
        <v>0</v>
      </c>
      <c r="AD30" s="105" t="str">
        <f t="shared" si="3"/>
        <v>-</v>
      </c>
      <c r="AE30" s="116"/>
      <c r="AF30" s="110"/>
      <c r="AG30" s="110"/>
      <c r="AH30" s="117"/>
    </row>
    <row r="31" spans="2:34" ht="15">
      <c r="B31" s="90">
        <v>15</v>
      </c>
      <c r="C31" s="109"/>
      <c r="D31" s="109"/>
      <c r="E31" s="110"/>
      <c r="F31" s="109"/>
      <c r="G31" s="109"/>
      <c r="H31" s="214"/>
      <c r="I31" s="214"/>
      <c r="J31" s="109"/>
      <c r="K31" s="111"/>
      <c r="L31" s="113"/>
      <c r="M31" s="160"/>
      <c r="N31" s="205"/>
      <c r="O31" s="114"/>
      <c r="P31" s="156">
        <f>затраты!$E27</f>
        <v>0</v>
      </c>
      <c r="Q31" s="211"/>
      <c r="R31" s="212"/>
      <c r="S31" s="212"/>
      <c r="T31" s="212"/>
      <c r="U31" s="218"/>
      <c r="V31" s="218"/>
      <c r="W31" s="219"/>
      <c r="X31" s="220"/>
      <c r="Y31" s="115"/>
      <c r="Z31" s="2">
        <f>затраты!$F27</f>
        <v>0</v>
      </c>
      <c r="AA31" s="2">
        <f>доходы!$C22</f>
        <v>0</v>
      </c>
      <c r="AB31" s="85">
        <f t="shared" si="2"/>
        <v>0</v>
      </c>
      <c r="AC31" s="105">
        <f>('общие характеристики'!AA31-Z31)*1.18</f>
        <v>0</v>
      </c>
      <c r="AD31" s="105" t="str">
        <f t="shared" si="3"/>
        <v>-</v>
      </c>
      <c r="AE31" s="116"/>
      <c r="AF31" s="110"/>
      <c r="AG31" s="110"/>
      <c r="AH31" s="117"/>
    </row>
    <row r="32" spans="2:34" ht="15">
      <c r="B32" s="90">
        <v>16</v>
      </c>
      <c r="C32" s="109"/>
      <c r="D32" s="109"/>
      <c r="E32" s="110"/>
      <c r="F32" s="109"/>
      <c r="G32" s="109"/>
      <c r="H32" s="214"/>
      <c r="I32" s="214"/>
      <c r="J32" s="109"/>
      <c r="K32" s="111"/>
      <c r="L32" s="113"/>
      <c r="M32" s="160"/>
      <c r="N32" s="205"/>
      <c r="O32" s="114"/>
      <c r="P32" s="156">
        <f>затраты!$E28</f>
        <v>0</v>
      </c>
      <c r="Q32" s="211"/>
      <c r="R32" s="212"/>
      <c r="S32" s="212"/>
      <c r="T32" s="212"/>
      <c r="U32" s="218"/>
      <c r="V32" s="218"/>
      <c r="W32" s="219"/>
      <c r="X32" s="220"/>
      <c r="Y32" s="115"/>
      <c r="Z32" s="2">
        <f>затраты!$F28</f>
        <v>0</v>
      </c>
      <c r="AA32" s="2">
        <f>доходы!$C23</f>
        <v>0</v>
      </c>
      <c r="AB32" s="85">
        <f t="shared" si="2"/>
        <v>0</v>
      </c>
      <c r="AC32" s="105">
        <f>('общие характеристики'!AA32-Z32)*1.18</f>
        <v>0</v>
      </c>
      <c r="AD32" s="105" t="str">
        <f t="shared" si="3"/>
        <v>-</v>
      </c>
      <c r="AE32" s="116"/>
      <c r="AF32" s="110"/>
      <c r="AG32" s="110"/>
      <c r="AH32" s="117"/>
    </row>
    <row r="33" spans="2:34" ht="15">
      <c r="B33" s="90">
        <v>17</v>
      </c>
      <c r="C33" s="109"/>
      <c r="D33" s="109"/>
      <c r="E33" s="110"/>
      <c r="F33" s="109"/>
      <c r="G33" s="109"/>
      <c r="H33" s="214"/>
      <c r="I33" s="214"/>
      <c r="J33" s="109"/>
      <c r="K33" s="111"/>
      <c r="L33" s="113"/>
      <c r="M33" s="160"/>
      <c r="N33" s="205"/>
      <c r="O33" s="114"/>
      <c r="P33" s="156">
        <f>затраты!$E29</f>
        <v>0</v>
      </c>
      <c r="Q33" s="211"/>
      <c r="R33" s="212"/>
      <c r="S33" s="212"/>
      <c r="T33" s="212"/>
      <c r="U33" s="218"/>
      <c r="V33" s="218"/>
      <c r="W33" s="219"/>
      <c r="X33" s="220"/>
      <c r="Y33" s="115"/>
      <c r="Z33" s="2">
        <f>затраты!$F29</f>
        <v>0</v>
      </c>
      <c r="AA33" s="2">
        <f>доходы!$C24</f>
        <v>0</v>
      </c>
      <c r="AB33" s="85">
        <f t="shared" si="2"/>
        <v>0</v>
      </c>
      <c r="AC33" s="105">
        <f>('общие характеристики'!AA33-Z33)*1.18</f>
        <v>0</v>
      </c>
      <c r="AD33" s="105" t="str">
        <f t="shared" si="3"/>
        <v>-</v>
      </c>
      <c r="AE33" s="116"/>
      <c r="AF33" s="110"/>
      <c r="AG33" s="110"/>
      <c r="AH33" s="117"/>
    </row>
    <row r="34" spans="2:34" ht="15">
      <c r="B34" s="90">
        <v>18</v>
      </c>
      <c r="C34" s="109"/>
      <c r="D34" s="109"/>
      <c r="E34" s="110"/>
      <c r="F34" s="109"/>
      <c r="G34" s="109"/>
      <c r="H34" s="214"/>
      <c r="I34" s="214"/>
      <c r="J34" s="109"/>
      <c r="K34" s="111"/>
      <c r="L34" s="113"/>
      <c r="M34" s="160"/>
      <c r="N34" s="205"/>
      <c r="O34" s="114"/>
      <c r="P34" s="156">
        <f>затраты!$E30</f>
        <v>0</v>
      </c>
      <c r="Q34" s="211"/>
      <c r="R34" s="212"/>
      <c r="S34" s="212"/>
      <c r="T34" s="212"/>
      <c r="U34" s="218"/>
      <c r="V34" s="218"/>
      <c r="W34" s="219"/>
      <c r="X34" s="220"/>
      <c r="Y34" s="115"/>
      <c r="Z34" s="2">
        <f>затраты!$F30</f>
        <v>0</v>
      </c>
      <c r="AA34" s="2">
        <f>доходы!$C25</f>
        <v>0</v>
      </c>
      <c r="AB34" s="85">
        <f t="shared" si="2"/>
        <v>0</v>
      </c>
      <c r="AC34" s="105">
        <f>('общие характеристики'!AA34-Z34)*1.18</f>
        <v>0</v>
      </c>
      <c r="AD34" s="105" t="str">
        <f t="shared" si="3"/>
        <v>-</v>
      </c>
      <c r="AE34" s="116"/>
      <c r="AF34" s="110"/>
      <c r="AG34" s="110"/>
      <c r="AH34" s="117"/>
    </row>
    <row r="35" spans="2:34" ht="15">
      <c r="B35" s="90">
        <v>19</v>
      </c>
      <c r="C35" s="109"/>
      <c r="D35" s="109"/>
      <c r="E35" s="110"/>
      <c r="F35" s="109"/>
      <c r="G35" s="109"/>
      <c r="H35" s="214"/>
      <c r="I35" s="214"/>
      <c r="J35" s="109"/>
      <c r="K35" s="111"/>
      <c r="L35" s="113"/>
      <c r="M35" s="160"/>
      <c r="N35" s="205"/>
      <c r="O35" s="114"/>
      <c r="P35" s="156">
        <f>затраты!$E31</f>
        <v>0</v>
      </c>
      <c r="Q35" s="211"/>
      <c r="R35" s="212"/>
      <c r="S35" s="212"/>
      <c r="T35" s="212"/>
      <c r="U35" s="218"/>
      <c r="V35" s="218"/>
      <c r="W35" s="219"/>
      <c r="X35" s="220"/>
      <c r="Y35" s="115"/>
      <c r="Z35" s="2">
        <f>затраты!$F31</f>
        <v>0</v>
      </c>
      <c r="AA35" s="2">
        <f>доходы!$C26</f>
        <v>0</v>
      </c>
      <c r="AB35" s="85">
        <f t="shared" si="2"/>
        <v>0</v>
      </c>
      <c r="AC35" s="105">
        <f>('общие характеристики'!AA35-Z35)*1.18</f>
        <v>0</v>
      </c>
      <c r="AD35" s="105" t="str">
        <f t="shared" si="3"/>
        <v>-</v>
      </c>
      <c r="AE35" s="116"/>
      <c r="AF35" s="110"/>
      <c r="AG35" s="110"/>
      <c r="AH35" s="117"/>
    </row>
    <row r="36" spans="2:34" ht="15">
      <c r="B36" s="90">
        <v>20</v>
      </c>
      <c r="C36" s="109"/>
      <c r="D36" s="109"/>
      <c r="E36" s="110"/>
      <c r="F36" s="109"/>
      <c r="G36" s="109"/>
      <c r="H36" s="214"/>
      <c r="I36" s="214"/>
      <c r="J36" s="109"/>
      <c r="K36" s="111"/>
      <c r="L36" s="113"/>
      <c r="M36" s="160"/>
      <c r="N36" s="205"/>
      <c r="O36" s="114"/>
      <c r="P36" s="156">
        <f>затраты!$E32</f>
        <v>0</v>
      </c>
      <c r="Q36" s="211"/>
      <c r="R36" s="212"/>
      <c r="S36" s="212"/>
      <c r="T36" s="212"/>
      <c r="U36" s="218"/>
      <c r="V36" s="218"/>
      <c r="W36" s="219"/>
      <c r="X36" s="220"/>
      <c r="Y36" s="115"/>
      <c r="Z36" s="2">
        <f>затраты!$F32</f>
        <v>0</v>
      </c>
      <c r="AA36" s="2">
        <f>доходы!$C27</f>
        <v>0</v>
      </c>
      <c r="AB36" s="85">
        <f t="shared" si="2"/>
        <v>0</v>
      </c>
      <c r="AC36" s="105">
        <f>('общие характеристики'!AA36-Z36)*1.18</f>
        <v>0</v>
      </c>
      <c r="AD36" s="105" t="str">
        <f t="shared" si="3"/>
        <v>-</v>
      </c>
      <c r="AE36" s="116"/>
      <c r="AF36" s="110"/>
      <c r="AG36" s="110"/>
      <c r="AH36" s="117"/>
    </row>
    <row r="37" spans="2:34" ht="15">
      <c r="B37" s="90">
        <v>21</v>
      </c>
      <c r="C37" s="109"/>
      <c r="D37" s="109"/>
      <c r="E37" s="110"/>
      <c r="F37" s="109"/>
      <c r="G37" s="109"/>
      <c r="H37" s="214"/>
      <c r="I37" s="214"/>
      <c r="J37" s="109"/>
      <c r="K37" s="111"/>
      <c r="L37" s="113"/>
      <c r="M37" s="160"/>
      <c r="N37" s="205"/>
      <c r="O37" s="114"/>
      <c r="P37" s="156">
        <f>затраты!$E33</f>
        <v>0</v>
      </c>
      <c r="Q37" s="211"/>
      <c r="R37" s="212"/>
      <c r="S37" s="212"/>
      <c r="T37" s="212"/>
      <c r="U37" s="218"/>
      <c r="V37" s="218"/>
      <c r="W37" s="219"/>
      <c r="X37" s="220"/>
      <c r="Y37" s="115"/>
      <c r="Z37" s="2">
        <f>затраты!$F33</f>
        <v>0</v>
      </c>
      <c r="AA37" s="2">
        <f>доходы!$C28</f>
        <v>0</v>
      </c>
      <c r="AB37" s="85">
        <f t="shared" si="2"/>
        <v>0</v>
      </c>
      <c r="AC37" s="105">
        <f>('общие характеристики'!AA37-Z37)*1.18</f>
        <v>0</v>
      </c>
      <c r="AD37" s="105" t="str">
        <f t="shared" si="3"/>
        <v>-</v>
      </c>
      <c r="AE37" s="116"/>
      <c r="AF37" s="110"/>
      <c r="AG37" s="110"/>
      <c r="AH37" s="117"/>
    </row>
    <row r="38" spans="2:34" ht="15">
      <c r="B38" s="90">
        <v>22</v>
      </c>
      <c r="C38" s="109"/>
      <c r="D38" s="109"/>
      <c r="E38" s="110"/>
      <c r="F38" s="109"/>
      <c r="G38" s="109"/>
      <c r="H38" s="214"/>
      <c r="I38" s="214"/>
      <c r="J38" s="109"/>
      <c r="K38" s="111"/>
      <c r="L38" s="113"/>
      <c r="M38" s="160"/>
      <c r="N38" s="205"/>
      <c r="O38" s="114"/>
      <c r="P38" s="156">
        <f>затраты!$E34</f>
        <v>0</v>
      </c>
      <c r="Q38" s="211"/>
      <c r="R38" s="212"/>
      <c r="S38" s="212"/>
      <c r="T38" s="212"/>
      <c r="U38" s="218"/>
      <c r="V38" s="218"/>
      <c r="W38" s="219"/>
      <c r="X38" s="220"/>
      <c r="Y38" s="115"/>
      <c r="Z38" s="2">
        <f>затраты!$F34</f>
        <v>0</v>
      </c>
      <c r="AA38" s="2">
        <f>доходы!$C29</f>
        <v>0</v>
      </c>
      <c r="AB38" s="85">
        <f t="shared" si="2"/>
        <v>0</v>
      </c>
      <c r="AC38" s="105">
        <f>('общие характеристики'!AA38-Z38)*1.18</f>
        <v>0</v>
      </c>
      <c r="AD38" s="105" t="str">
        <f t="shared" si="3"/>
        <v>-</v>
      </c>
      <c r="AE38" s="116"/>
      <c r="AF38" s="110"/>
      <c r="AG38" s="110"/>
      <c r="AH38" s="117"/>
    </row>
    <row r="39" spans="2:34" ht="15">
      <c r="B39" s="90">
        <v>23</v>
      </c>
      <c r="C39" s="109"/>
      <c r="D39" s="109"/>
      <c r="E39" s="110"/>
      <c r="F39" s="109"/>
      <c r="G39" s="109"/>
      <c r="H39" s="214"/>
      <c r="I39" s="214"/>
      <c r="J39" s="109"/>
      <c r="K39" s="111"/>
      <c r="L39" s="113"/>
      <c r="M39" s="160"/>
      <c r="N39" s="205"/>
      <c r="O39" s="114"/>
      <c r="P39" s="156">
        <f>затраты!$E35</f>
        <v>0</v>
      </c>
      <c r="Q39" s="211"/>
      <c r="R39" s="212"/>
      <c r="S39" s="212"/>
      <c r="T39" s="212"/>
      <c r="U39" s="218"/>
      <c r="V39" s="218"/>
      <c r="W39" s="219"/>
      <c r="X39" s="220"/>
      <c r="Y39" s="115"/>
      <c r="Z39" s="2">
        <f>затраты!$F35</f>
        <v>0</v>
      </c>
      <c r="AA39" s="2">
        <f>доходы!$C30</f>
        <v>0</v>
      </c>
      <c r="AB39" s="85">
        <f t="shared" si="2"/>
        <v>0</v>
      </c>
      <c r="AC39" s="105">
        <f>('общие характеристики'!AA39-Z39)*1.18</f>
        <v>0</v>
      </c>
      <c r="AD39" s="105" t="str">
        <f t="shared" si="3"/>
        <v>-</v>
      </c>
      <c r="AE39" s="116"/>
      <c r="AF39" s="110"/>
      <c r="AG39" s="110"/>
      <c r="AH39" s="117"/>
    </row>
    <row r="40" spans="2:34" ht="15">
      <c r="B40" s="90">
        <v>24</v>
      </c>
      <c r="C40" s="109"/>
      <c r="D40" s="109"/>
      <c r="E40" s="110"/>
      <c r="F40" s="109"/>
      <c r="G40" s="109"/>
      <c r="H40" s="214"/>
      <c r="I40" s="214"/>
      <c r="J40" s="109"/>
      <c r="K40" s="111"/>
      <c r="L40" s="113"/>
      <c r="M40" s="160"/>
      <c r="N40" s="205"/>
      <c r="O40" s="114"/>
      <c r="P40" s="156">
        <f>затраты!$E36</f>
        <v>0</v>
      </c>
      <c r="Q40" s="211"/>
      <c r="R40" s="212"/>
      <c r="S40" s="212"/>
      <c r="T40" s="212"/>
      <c r="U40" s="218"/>
      <c r="V40" s="218"/>
      <c r="W40" s="219"/>
      <c r="X40" s="220"/>
      <c r="Y40" s="115"/>
      <c r="Z40" s="2">
        <f>затраты!$F36</f>
        <v>0</v>
      </c>
      <c r="AA40" s="2">
        <f>доходы!$C31</f>
        <v>0</v>
      </c>
      <c r="AB40" s="85">
        <f t="shared" si="2"/>
        <v>0</v>
      </c>
      <c r="AC40" s="105">
        <f>('общие характеристики'!AA40-Z40)*1.18</f>
        <v>0</v>
      </c>
      <c r="AD40" s="105" t="str">
        <f t="shared" si="3"/>
        <v>-</v>
      </c>
      <c r="AE40" s="116"/>
      <c r="AF40" s="110"/>
      <c r="AG40" s="110"/>
      <c r="AH40" s="117"/>
    </row>
    <row r="41" spans="2:34" ht="15">
      <c r="B41" s="90">
        <v>25</v>
      </c>
      <c r="C41" s="109"/>
      <c r="D41" s="109"/>
      <c r="E41" s="110"/>
      <c r="F41" s="109"/>
      <c r="G41" s="109"/>
      <c r="H41" s="214"/>
      <c r="I41" s="214"/>
      <c r="J41" s="109"/>
      <c r="K41" s="111"/>
      <c r="L41" s="113"/>
      <c r="M41" s="160"/>
      <c r="N41" s="205"/>
      <c r="O41" s="114"/>
      <c r="P41" s="156">
        <f>затраты!$E37</f>
        <v>0</v>
      </c>
      <c r="Q41" s="211"/>
      <c r="R41" s="212"/>
      <c r="S41" s="212"/>
      <c r="T41" s="212"/>
      <c r="U41" s="218"/>
      <c r="V41" s="218"/>
      <c r="W41" s="219"/>
      <c r="X41" s="220"/>
      <c r="Y41" s="115"/>
      <c r="Z41" s="2">
        <f>затраты!$F37</f>
        <v>0</v>
      </c>
      <c r="AA41" s="2">
        <f>доходы!$C32</f>
        <v>0</v>
      </c>
      <c r="AB41" s="85">
        <f t="shared" si="2"/>
        <v>0</v>
      </c>
      <c r="AC41" s="105">
        <f>('общие характеристики'!AA41-Z41)*1.18</f>
        <v>0</v>
      </c>
      <c r="AD41" s="105" t="str">
        <f t="shared" si="3"/>
        <v>-</v>
      </c>
      <c r="AE41" s="116"/>
      <c r="AF41" s="110"/>
      <c r="AG41" s="110"/>
      <c r="AH41" s="117"/>
    </row>
    <row r="42" spans="2:34" ht="15">
      <c r="B42" s="90">
        <v>26</v>
      </c>
      <c r="C42" s="109"/>
      <c r="D42" s="109"/>
      <c r="E42" s="110"/>
      <c r="F42" s="109"/>
      <c r="G42" s="109"/>
      <c r="H42" s="214"/>
      <c r="I42" s="214"/>
      <c r="J42" s="109"/>
      <c r="K42" s="111"/>
      <c r="L42" s="113"/>
      <c r="M42" s="160"/>
      <c r="N42" s="205"/>
      <c r="O42" s="114"/>
      <c r="P42" s="156">
        <f>затраты!$E38</f>
        <v>0</v>
      </c>
      <c r="Q42" s="211"/>
      <c r="R42" s="212"/>
      <c r="S42" s="212"/>
      <c r="T42" s="212"/>
      <c r="U42" s="218"/>
      <c r="V42" s="218"/>
      <c r="W42" s="219"/>
      <c r="X42" s="220"/>
      <c r="Y42" s="115"/>
      <c r="Z42" s="2">
        <f>затраты!$F38</f>
        <v>0</v>
      </c>
      <c r="AA42" s="2">
        <f>доходы!$C33</f>
        <v>0</v>
      </c>
      <c r="AB42" s="85">
        <f t="shared" si="2"/>
        <v>0</v>
      </c>
      <c r="AC42" s="105">
        <f>('общие характеристики'!AA42-Z42)*1.18</f>
        <v>0</v>
      </c>
      <c r="AD42" s="105" t="str">
        <f t="shared" si="3"/>
        <v>-</v>
      </c>
      <c r="AE42" s="116"/>
      <c r="AF42" s="110"/>
      <c r="AG42" s="110"/>
      <c r="AH42" s="117"/>
    </row>
    <row r="43" spans="2:34" ht="15">
      <c r="B43" s="90">
        <v>27</v>
      </c>
      <c r="C43" s="109"/>
      <c r="D43" s="109"/>
      <c r="E43" s="110"/>
      <c r="F43" s="109"/>
      <c r="G43" s="109"/>
      <c r="H43" s="214"/>
      <c r="I43" s="214"/>
      <c r="J43" s="109"/>
      <c r="K43" s="111"/>
      <c r="L43" s="113"/>
      <c r="M43" s="160"/>
      <c r="N43" s="205"/>
      <c r="O43" s="114"/>
      <c r="P43" s="156">
        <f>затраты!$E39</f>
        <v>0</v>
      </c>
      <c r="Q43" s="211"/>
      <c r="R43" s="212"/>
      <c r="S43" s="212"/>
      <c r="T43" s="212"/>
      <c r="U43" s="218"/>
      <c r="V43" s="218"/>
      <c r="W43" s="219"/>
      <c r="X43" s="220"/>
      <c r="Y43" s="115"/>
      <c r="Z43" s="2">
        <f>затраты!$F39</f>
        <v>0</v>
      </c>
      <c r="AA43" s="2">
        <f>доходы!$C34</f>
        <v>0</v>
      </c>
      <c r="AB43" s="85">
        <f t="shared" si="2"/>
        <v>0</v>
      </c>
      <c r="AC43" s="105">
        <f>('общие характеристики'!AA43-Z43)*1.18</f>
        <v>0</v>
      </c>
      <c r="AD43" s="105" t="str">
        <f t="shared" si="3"/>
        <v>-</v>
      </c>
      <c r="AE43" s="116"/>
      <c r="AF43" s="110"/>
      <c r="AG43" s="110"/>
      <c r="AH43" s="117"/>
    </row>
    <row r="44" spans="2:34" ht="15">
      <c r="B44" s="90">
        <v>28</v>
      </c>
      <c r="C44" s="109"/>
      <c r="D44" s="109"/>
      <c r="E44" s="110"/>
      <c r="F44" s="109"/>
      <c r="G44" s="109"/>
      <c r="H44" s="214"/>
      <c r="I44" s="214"/>
      <c r="J44" s="109"/>
      <c r="K44" s="111"/>
      <c r="L44" s="113"/>
      <c r="M44" s="160"/>
      <c r="N44" s="205"/>
      <c r="O44" s="114"/>
      <c r="P44" s="156">
        <f>затраты!$E40</f>
        <v>0</v>
      </c>
      <c r="Q44" s="211"/>
      <c r="R44" s="212"/>
      <c r="S44" s="212"/>
      <c r="T44" s="212"/>
      <c r="U44" s="218"/>
      <c r="V44" s="218"/>
      <c r="W44" s="219"/>
      <c r="X44" s="220"/>
      <c r="Y44" s="115"/>
      <c r="Z44" s="2">
        <f>затраты!$F40</f>
        <v>0</v>
      </c>
      <c r="AA44" s="2">
        <f>доходы!$C35</f>
        <v>0</v>
      </c>
      <c r="AB44" s="85">
        <f t="shared" si="2"/>
        <v>0</v>
      </c>
      <c r="AC44" s="105">
        <f>('общие характеристики'!AA44-Z44)*1.18</f>
        <v>0</v>
      </c>
      <c r="AD44" s="105" t="str">
        <f t="shared" si="3"/>
        <v>-</v>
      </c>
      <c r="AE44" s="116"/>
      <c r="AF44" s="110"/>
      <c r="AG44" s="110"/>
      <c r="AH44" s="117"/>
    </row>
    <row r="45" spans="2:34" ht="15">
      <c r="B45" s="90">
        <v>29</v>
      </c>
      <c r="C45" s="109"/>
      <c r="D45" s="109"/>
      <c r="E45" s="110"/>
      <c r="F45" s="109"/>
      <c r="G45" s="109"/>
      <c r="H45" s="214"/>
      <c r="I45" s="214"/>
      <c r="J45" s="109"/>
      <c r="K45" s="111"/>
      <c r="L45" s="113"/>
      <c r="M45" s="160"/>
      <c r="N45" s="205"/>
      <c r="O45" s="114"/>
      <c r="P45" s="156">
        <f>затраты!$E41</f>
        <v>0</v>
      </c>
      <c r="Q45" s="211"/>
      <c r="R45" s="212"/>
      <c r="S45" s="212"/>
      <c r="T45" s="212"/>
      <c r="U45" s="218"/>
      <c r="V45" s="218"/>
      <c r="W45" s="219"/>
      <c r="X45" s="220"/>
      <c r="Y45" s="115"/>
      <c r="Z45" s="2">
        <f>затраты!$F41</f>
        <v>0</v>
      </c>
      <c r="AA45" s="2">
        <f>доходы!$C36</f>
        <v>0</v>
      </c>
      <c r="AB45" s="85">
        <f t="shared" si="2"/>
        <v>0</v>
      </c>
      <c r="AC45" s="105">
        <f>('общие характеристики'!AA45-Z45)*1.18</f>
        <v>0</v>
      </c>
      <c r="AD45" s="105" t="str">
        <f t="shared" si="3"/>
        <v>-</v>
      </c>
      <c r="AE45" s="116"/>
      <c r="AF45" s="110"/>
      <c r="AG45" s="110"/>
      <c r="AH45" s="117"/>
    </row>
    <row r="46" spans="2:34" ht="15">
      <c r="B46" s="90">
        <v>30</v>
      </c>
      <c r="C46" s="109"/>
      <c r="D46" s="109"/>
      <c r="E46" s="110"/>
      <c r="F46" s="109"/>
      <c r="G46" s="109"/>
      <c r="H46" s="214"/>
      <c r="I46" s="214"/>
      <c r="J46" s="109"/>
      <c r="K46" s="111"/>
      <c r="L46" s="113"/>
      <c r="M46" s="160"/>
      <c r="N46" s="205"/>
      <c r="O46" s="114"/>
      <c r="P46" s="156">
        <f>затраты!$E42</f>
        <v>0</v>
      </c>
      <c r="Q46" s="211"/>
      <c r="R46" s="212"/>
      <c r="S46" s="212"/>
      <c r="T46" s="212"/>
      <c r="U46" s="218"/>
      <c r="V46" s="218"/>
      <c r="W46" s="219"/>
      <c r="X46" s="220"/>
      <c r="Y46" s="115"/>
      <c r="Z46" s="2">
        <f>затраты!$F42</f>
        <v>0</v>
      </c>
      <c r="AA46" s="2">
        <f>доходы!$C37</f>
        <v>0</v>
      </c>
      <c r="AB46" s="85">
        <f t="shared" si="2"/>
        <v>0</v>
      </c>
      <c r="AC46" s="105">
        <f>('общие характеристики'!AA46-Z46)*1.18</f>
        <v>0</v>
      </c>
      <c r="AD46" s="105" t="str">
        <f t="shared" si="3"/>
        <v>-</v>
      </c>
      <c r="AE46" s="116"/>
      <c r="AF46" s="110"/>
      <c r="AG46" s="110"/>
      <c r="AH46" s="117"/>
    </row>
    <row r="47" spans="2:34" ht="15">
      <c r="B47" s="90">
        <v>31</v>
      </c>
      <c r="C47" s="109"/>
      <c r="D47" s="109"/>
      <c r="E47" s="110"/>
      <c r="F47" s="109"/>
      <c r="G47" s="109"/>
      <c r="H47" s="214"/>
      <c r="I47" s="214"/>
      <c r="J47" s="109"/>
      <c r="K47" s="111"/>
      <c r="L47" s="113"/>
      <c r="M47" s="160"/>
      <c r="N47" s="205"/>
      <c r="O47" s="114"/>
      <c r="P47" s="156">
        <f>затраты!$E43</f>
        <v>0</v>
      </c>
      <c r="Q47" s="211"/>
      <c r="R47" s="212"/>
      <c r="S47" s="212"/>
      <c r="T47" s="212"/>
      <c r="U47" s="218"/>
      <c r="V47" s="218"/>
      <c r="W47" s="219"/>
      <c r="X47" s="220"/>
      <c r="Y47" s="115"/>
      <c r="Z47" s="2">
        <f>затраты!$F43</f>
        <v>0</v>
      </c>
      <c r="AA47" s="2">
        <f>доходы!$C38</f>
        <v>0</v>
      </c>
      <c r="AB47" s="85">
        <f t="shared" si="2"/>
        <v>0</v>
      </c>
      <c r="AC47" s="105">
        <f>('общие характеристики'!AA47-Z47)*1.18</f>
        <v>0</v>
      </c>
      <c r="AD47" s="105" t="str">
        <f t="shared" si="3"/>
        <v>-</v>
      </c>
      <c r="AE47" s="116"/>
      <c r="AF47" s="110"/>
      <c r="AG47" s="110"/>
      <c r="AH47" s="117"/>
    </row>
    <row r="48" spans="2:34" ht="15">
      <c r="B48" s="90">
        <v>32</v>
      </c>
      <c r="C48" s="109"/>
      <c r="D48" s="109"/>
      <c r="E48" s="110"/>
      <c r="F48" s="109"/>
      <c r="G48" s="109"/>
      <c r="H48" s="214"/>
      <c r="I48" s="214"/>
      <c r="J48" s="109"/>
      <c r="K48" s="111"/>
      <c r="L48" s="113"/>
      <c r="M48" s="160"/>
      <c r="N48" s="205"/>
      <c r="O48" s="114"/>
      <c r="P48" s="156">
        <f>затраты!$E44</f>
        <v>0</v>
      </c>
      <c r="Q48" s="211"/>
      <c r="R48" s="212"/>
      <c r="S48" s="212"/>
      <c r="T48" s="212"/>
      <c r="U48" s="218"/>
      <c r="V48" s="218"/>
      <c r="W48" s="219"/>
      <c r="X48" s="220"/>
      <c r="Y48" s="115"/>
      <c r="Z48" s="2">
        <f>затраты!$F44</f>
        <v>0</v>
      </c>
      <c r="AA48" s="2">
        <f>доходы!$C39</f>
        <v>0</v>
      </c>
      <c r="AB48" s="85">
        <f t="shared" si="2"/>
        <v>0</v>
      </c>
      <c r="AC48" s="105">
        <f>('общие характеристики'!AA48-Z48)*1.18</f>
        <v>0</v>
      </c>
      <c r="AD48" s="105" t="str">
        <f t="shared" si="3"/>
        <v>-</v>
      </c>
      <c r="AE48" s="116"/>
      <c r="AF48" s="110"/>
      <c r="AG48" s="110"/>
      <c r="AH48" s="117"/>
    </row>
    <row r="49" spans="2:34" ht="15">
      <c r="B49" s="90">
        <v>33</v>
      </c>
      <c r="C49" s="109"/>
      <c r="D49" s="109"/>
      <c r="E49" s="110"/>
      <c r="F49" s="109"/>
      <c r="G49" s="109"/>
      <c r="H49" s="214"/>
      <c r="I49" s="214"/>
      <c r="J49" s="109"/>
      <c r="K49" s="111"/>
      <c r="L49" s="113"/>
      <c r="M49" s="160"/>
      <c r="N49" s="205"/>
      <c r="O49" s="114"/>
      <c r="P49" s="156">
        <f>затраты!$E45</f>
        <v>0</v>
      </c>
      <c r="Q49" s="211"/>
      <c r="R49" s="212"/>
      <c r="S49" s="212"/>
      <c r="T49" s="212"/>
      <c r="U49" s="218"/>
      <c r="V49" s="218"/>
      <c r="W49" s="219"/>
      <c r="X49" s="220"/>
      <c r="Y49" s="115"/>
      <c r="Z49" s="2">
        <f>затраты!$F45</f>
        <v>0</v>
      </c>
      <c r="AA49" s="2">
        <f>доходы!$C40</f>
        <v>0</v>
      </c>
      <c r="AB49" s="85">
        <f t="shared" si="2"/>
        <v>0</v>
      </c>
      <c r="AC49" s="105">
        <f>('общие характеристики'!AA49-Z49)*1.18</f>
        <v>0</v>
      </c>
      <c r="AD49" s="105" t="str">
        <f t="shared" si="3"/>
        <v>-</v>
      </c>
      <c r="AE49" s="116"/>
      <c r="AF49" s="110"/>
      <c r="AG49" s="110"/>
      <c r="AH49" s="117"/>
    </row>
    <row r="50" spans="2:34" ht="15">
      <c r="B50" s="90">
        <v>34</v>
      </c>
      <c r="C50" s="109"/>
      <c r="D50" s="109"/>
      <c r="E50" s="110"/>
      <c r="F50" s="109"/>
      <c r="G50" s="109"/>
      <c r="H50" s="214"/>
      <c r="I50" s="214"/>
      <c r="J50" s="109"/>
      <c r="K50" s="111"/>
      <c r="L50" s="113"/>
      <c r="M50" s="160"/>
      <c r="N50" s="205"/>
      <c r="O50" s="114"/>
      <c r="P50" s="156">
        <f>затраты!$E46</f>
        <v>0</v>
      </c>
      <c r="Q50" s="211"/>
      <c r="R50" s="212"/>
      <c r="S50" s="212"/>
      <c r="T50" s="212"/>
      <c r="U50" s="218"/>
      <c r="V50" s="218"/>
      <c r="W50" s="219"/>
      <c r="X50" s="220"/>
      <c r="Y50" s="115"/>
      <c r="Z50" s="2">
        <f>затраты!$F46</f>
        <v>0</v>
      </c>
      <c r="AA50" s="2">
        <f>доходы!$C41</f>
        <v>0</v>
      </c>
      <c r="AB50" s="85">
        <f t="shared" si="2"/>
        <v>0</v>
      </c>
      <c r="AC50" s="105">
        <f>('общие характеристики'!AA50-Z50)*1.18</f>
        <v>0</v>
      </c>
      <c r="AD50" s="105" t="str">
        <f t="shared" si="3"/>
        <v>-</v>
      </c>
      <c r="AE50" s="116"/>
      <c r="AF50" s="110"/>
      <c r="AG50" s="110"/>
      <c r="AH50" s="117"/>
    </row>
    <row r="51" spans="2:34" ht="15">
      <c r="B51" s="90">
        <v>35</v>
      </c>
      <c r="C51" s="109"/>
      <c r="D51" s="109"/>
      <c r="E51" s="110"/>
      <c r="F51" s="109"/>
      <c r="G51" s="109"/>
      <c r="H51" s="214"/>
      <c r="I51" s="214"/>
      <c r="J51" s="109"/>
      <c r="K51" s="111"/>
      <c r="L51" s="113"/>
      <c r="M51" s="160"/>
      <c r="N51" s="205"/>
      <c r="O51" s="114"/>
      <c r="P51" s="156">
        <f>затраты!$E47</f>
        <v>0</v>
      </c>
      <c r="Q51" s="211"/>
      <c r="R51" s="212"/>
      <c r="S51" s="212"/>
      <c r="T51" s="212"/>
      <c r="U51" s="218"/>
      <c r="V51" s="218"/>
      <c r="W51" s="219"/>
      <c r="X51" s="220"/>
      <c r="Y51" s="115"/>
      <c r="Z51" s="2">
        <f>затраты!$F47</f>
        <v>0</v>
      </c>
      <c r="AA51" s="2">
        <f>доходы!$C42</f>
        <v>0</v>
      </c>
      <c r="AB51" s="85">
        <f t="shared" si="2"/>
        <v>0</v>
      </c>
      <c r="AC51" s="105">
        <f>('общие характеристики'!AA51-Z51)*1.18</f>
        <v>0</v>
      </c>
      <c r="AD51" s="105" t="str">
        <f t="shared" si="3"/>
        <v>-</v>
      </c>
      <c r="AE51" s="116"/>
      <c r="AF51" s="110"/>
      <c r="AG51" s="110"/>
      <c r="AH51" s="117"/>
    </row>
    <row r="52" spans="2:34" ht="15">
      <c r="B52" s="90">
        <v>36</v>
      </c>
      <c r="C52" s="109"/>
      <c r="D52" s="109"/>
      <c r="E52" s="110"/>
      <c r="F52" s="109"/>
      <c r="G52" s="109"/>
      <c r="H52" s="214"/>
      <c r="I52" s="214"/>
      <c r="J52" s="109"/>
      <c r="K52" s="111"/>
      <c r="L52" s="113"/>
      <c r="M52" s="160"/>
      <c r="N52" s="205"/>
      <c r="O52" s="114"/>
      <c r="P52" s="156">
        <f>затраты!$E48</f>
        <v>0</v>
      </c>
      <c r="Q52" s="211"/>
      <c r="R52" s="212"/>
      <c r="S52" s="212"/>
      <c r="T52" s="212"/>
      <c r="U52" s="218"/>
      <c r="V52" s="218"/>
      <c r="W52" s="219"/>
      <c r="X52" s="220"/>
      <c r="Y52" s="115"/>
      <c r="Z52" s="2">
        <f>затраты!$F48</f>
        <v>0</v>
      </c>
      <c r="AA52" s="2">
        <f>доходы!$C43</f>
        <v>0</v>
      </c>
      <c r="AB52" s="85">
        <f t="shared" si="2"/>
        <v>0</v>
      </c>
      <c r="AC52" s="105">
        <f>('общие характеристики'!AA52-Z52)*1.18</f>
        <v>0</v>
      </c>
      <c r="AD52" s="105" t="str">
        <f t="shared" si="3"/>
        <v>-</v>
      </c>
      <c r="AE52" s="116"/>
      <c r="AF52" s="110"/>
      <c r="AG52" s="110"/>
      <c r="AH52" s="117"/>
    </row>
    <row r="53" spans="2:34" ht="15">
      <c r="B53" s="90">
        <v>37</v>
      </c>
      <c r="C53" s="109"/>
      <c r="D53" s="109"/>
      <c r="E53" s="110"/>
      <c r="F53" s="109"/>
      <c r="G53" s="109"/>
      <c r="H53" s="214"/>
      <c r="I53" s="214"/>
      <c r="J53" s="109"/>
      <c r="K53" s="111"/>
      <c r="L53" s="113"/>
      <c r="M53" s="160"/>
      <c r="N53" s="205"/>
      <c r="O53" s="114"/>
      <c r="P53" s="156">
        <f>затраты!$E49</f>
        <v>0</v>
      </c>
      <c r="Q53" s="211"/>
      <c r="R53" s="212"/>
      <c r="S53" s="212"/>
      <c r="T53" s="212"/>
      <c r="U53" s="218"/>
      <c r="V53" s="218"/>
      <c r="W53" s="219"/>
      <c r="X53" s="220"/>
      <c r="Y53" s="115"/>
      <c r="Z53" s="2">
        <f>затраты!$F49</f>
        <v>0</v>
      </c>
      <c r="AA53" s="2">
        <f>доходы!$C44</f>
        <v>0</v>
      </c>
      <c r="AB53" s="85">
        <f t="shared" si="2"/>
        <v>0</v>
      </c>
      <c r="AC53" s="105">
        <f>('общие характеристики'!AA53-Z53)*1.18</f>
        <v>0</v>
      </c>
      <c r="AD53" s="105" t="str">
        <f t="shared" si="3"/>
        <v>-</v>
      </c>
      <c r="AE53" s="116"/>
      <c r="AF53" s="110"/>
      <c r="AG53" s="110"/>
      <c r="AH53" s="117"/>
    </row>
    <row r="54" spans="2:34" ht="15">
      <c r="B54" s="90">
        <v>38</v>
      </c>
      <c r="C54" s="109"/>
      <c r="D54" s="109"/>
      <c r="E54" s="110"/>
      <c r="F54" s="109"/>
      <c r="G54" s="109"/>
      <c r="H54" s="214"/>
      <c r="I54" s="214"/>
      <c r="J54" s="109"/>
      <c r="K54" s="111"/>
      <c r="L54" s="113"/>
      <c r="M54" s="160"/>
      <c r="N54" s="205"/>
      <c r="O54" s="114"/>
      <c r="P54" s="156">
        <f>затраты!$E50</f>
        <v>0</v>
      </c>
      <c r="Q54" s="211"/>
      <c r="R54" s="212"/>
      <c r="S54" s="212"/>
      <c r="T54" s="212"/>
      <c r="U54" s="218"/>
      <c r="V54" s="218"/>
      <c r="W54" s="219"/>
      <c r="X54" s="220"/>
      <c r="Y54" s="115"/>
      <c r="Z54" s="2">
        <f>затраты!$F50</f>
        <v>0</v>
      </c>
      <c r="AA54" s="2">
        <f>доходы!$C45</f>
        <v>0</v>
      </c>
      <c r="AB54" s="85">
        <f t="shared" si="2"/>
        <v>0</v>
      </c>
      <c r="AC54" s="105">
        <f>('общие характеристики'!AA54-Z54)*1.18</f>
        <v>0</v>
      </c>
      <c r="AD54" s="105" t="str">
        <f t="shared" si="3"/>
        <v>-</v>
      </c>
      <c r="AE54" s="116"/>
      <c r="AF54" s="110"/>
      <c r="AG54" s="110"/>
      <c r="AH54" s="117"/>
    </row>
    <row r="55" spans="2:34" ht="15">
      <c r="B55" s="90">
        <v>39</v>
      </c>
      <c r="C55" s="109"/>
      <c r="D55" s="109"/>
      <c r="E55" s="110"/>
      <c r="F55" s="109"/>
      <c r="G55" s="109"/>
      <c r="H55" s="214"/>
      <c r="I55" s="214"/>
      <c r="J55" s="109"/>
      <c r="K55" s="111"/>
      <c r="L55" s="113"/>
      <c r="M55" s="160"/>
      <c r="N55" s="205"/>
      <c r="O55" s="114"/>
      <c r="P55" s="156">
        <f>затраты!$E51</f>
        <v>0</v>
      </c>
      <c r="Q55" s="211"/>
      <c r="R55" s="212"/>
      <c r="S55" s="212"/>
      <c r="T55" s="212"/>
      <c r="U55" s="218"/>
      <c r="V55" s="218"/>
      <c r="W55" s="219"/>
      <c r="X55" s="220"/>
      <c r="Y55" s="115"/>
      <c r="Z55" s="2">
        <f>затраты!$F51</f>
        <v>0</v>
      </c>
      <c r="AA55" s="2">
        <f>доходы!$C46</f>
        <v>0</v>
      </c>
      <c r="AB55" s="85">
        <f t="shared" si="2"/>
        <v>0</v>
      </c>
      <c r="AC55" s="105">
        <f>('общие характеристики'!AA55-Z55)*1.18</f>
        <v>0</v>
      </c>
      <c r="AD55" s="105" t="str">
        <f t="shared" si="3"/>
        <v>-</v>
      </c>
      <c r="AE55" s="116"/>
      <c r="AF55" s="110"/>
      <c r="AG55" s="110"/>
      <c r="AH55" s="117"/>
    </row>
    <row r="56" spans="2:34" ht="15">
      <c r="B56" s="90">
        <v>40</v>
      </c>
      <c r="C56" s="109"/>
      <c r="D56" s="109"/>
      <c r="E56" s="110"/>
      <c r="F56" s="109"/>
      <c r="G56" s="109"/>
      <c r="H56" s="214"/>
      <c r="I56" s="214"/>
      <c r="J56" s="109"/>
      <c r="K56" s="111"/>
      <c r="L56" s="113"/>
      <c r="M56" s="160"/>
      <c r="N56" s="205"/>
      <c r="O56" s="114"/>
      <c r="P56" s="156">
        <f>затраты!$E52</f>
        <v>0</v>
      </c>
      <c r="Q56" s="211"/>
      <c r="R56" s="212"/>
      <c r="S56" s="212"/>
      <c r="T56" s="212"/>
      <c r="U56" s="218"/>
      <c r="V56" s="218"/>
      <c r="W56" s="219"/>
      <c r="X56" s="220"/>
      <c r="Y56" s="115"/>
      <c r="Z56" s="2">
        <f>затраты!$F52</f>
        <v>0</v>
      </c>
      <c r="AA56" s="2">
        <f>доходы!$C47</f>
        <v>0</v>
      </c>
      <c r="AB56" s="85">
        <f t="shared" si="2"/>
        <v>0</v>
      </c>
      <c r="AC56" s="105">
        <f>('общие характеристики'!AA56-Z56)*1.18</f>
        <v>0</v>
      </c>
      <c r="AD56" s="105" t="str">
        <f t="shared" si="3"/>
        <v>-</v>
      </c>
      <c r="AE56" s="116"/>
      <c r="AF56" s="110"/>
      <c r="AG56" s="110"/>
      <c r="AH56" s="117"/>
    </row>
    <row r="57" spans="2:34" ht="15">
      <c r="B57" s="90">
        <v>41</v>
      </c>
      <c r="C57" s="109"/>
      <c r="D57" s="109"/>
      <c r="E57" s="110"/>
      <c r="F57" s="109"/>
      <c r="G57" s="109"/>
      <c r="H57" s="214"/>
      <c r="I57" s="214"/>
      <c r="J57" s="109"/>
      <c r="K57" s="111"/>
      <c r="L57" s="113"/>
      <c r="M57" s="160"/>
      <c r="N57" s="205"/>
      <c r="O57" s="114"/>
      <c r="P57" s="156">
        <f>затраты!$E53</f>
        <v>0</v>
      </c>
      <c r="Q57" s="211"/>
      <c r="R57" s="212"/>
      <c r="S57" s="212"/>
      <c r="T57" s="212"/>
      <c r="U57" s="218"/>
      <c r="V57" s="218"/>
      <c r="W57" s="219"/>
      <c r="X57" s="220"/>
      <c r="Y57" s="115"/>
      <c r="Z57" s="2">
        <f>затраты!$F53</f>
        <v>0</v>
      </c>
      <c r="AA57" s="2">
        <f>доходы!$C48</f>
        <v>0</v>
      </c>
      <c r="AB57" s="85">
        <f t="shared" si="2"/>
        <v>0</v>
      </c>
      <c r="AC57" s="105">
        <f>('общие характеристики'!AA57-Z57)*1.18</f>
        <v>0</v>
      </c>
      <c r="AD57" s="105" t="str">
        <f t="shared" si="3"/>
        <v>-</v>
      </c>
      <c r="AE57" s="116"/>
      <c r="AF57" s="110"/>
      <c r="AG57" s="110"/>
      <c r="AH57" s="117"/>
    </row>
    <row r="58" spans="2:34" ht="15">
      <c r="B58" s="90">
        <v>42</v>
      </c>
      <c r="C58" s="109"/>
      <c r="D58" s="109"/>
      <c r="E58" s="110"/>
      <c r="F58" s="109"/>
      <c r="G58" s="109"/>
      <c r="H58" s="214"/>
      <c r="I58" s="214"/>
      <c r="J58" s="109"/>
      <c r="K58" s="111"/>
      <c r="L58" s="113"/>
      <c r="M58" s="160"/>
      <c r="N58" s="205"/>
      <c r="O58" s="114"/>
      <c r="P58" s="156">
        <f>затраты!$E54</f>
        <v>0</v>
      </c>
      <c r="Q58" s="211"/>
      <c r="R58" s="212"/>
      <c r="S58" s="212"/>
      <c r="T58" s="212"/>
      <c r="U58" s="218"/>
      <c r="V58" s="218"/>
      <c r="W58" s="219"/>
      <c r="X58" s="220"/>
      <c r="Y58" s="115"/>
      <c r="Z58" s="2">
        <f>затраты!$F54</f>
        <v>0</v>
      </c>
      <c r="AA58" s="2">
        <f>доходы!$C49</f>
        <v>0</v>
      </c>
      <c r="AB58" s="85">
        <f t="shared" si="2"/>
        <v>0</v>
      </c>
      <c r="AC58" s="105">
        <f>('общие характеристики'!AA58-Z58)*1.18</f>
        <v>0</v>
      </c>
      <c r="AD58" s="105" t="str">
        <f t="shared" si="3"/>
        <v>-</v>
      </c>
      <c r="AE58" s="116"/>
      <c r="AF58" s="110"/>
      <c r="AG58" s="110"/>
      <c r="AH58" s="117"/>
    </row>
    <row r="59" spans="2:34" ht="15">
      <c r="B59" s="90">
        <v>43</v>
      </c>
      <c r="C59" s="109"/>
      <c r="D59" s="109"/>
      <c r="E59" s="110"/>
      <c r="F59" s="109"/>
      <c r="G59" s="109"/>
      <c r="H59" s="214"/>
      <c r="I59" s="214"/>
      <c r="J59" s="109"/>
      <c r="K59" s="111"/>
      <c r="L59" s="113"/>
      <c r="M59" s="160"/>
      <c r="N59" s="205"/>
      <c r="O59" s="114"/>
      <c r="P59" s="156">
        <f>затраты!$E55</f>
        <v>0</v>
      </c>
      <c r="Q59" s="211"/>
      <c r="R59" s="212"/>
      <c r="S59" s="212"/>
      <c r="T59" s="212"/>
      <c r="U59" s="218"/>
      <c r="V59" s="218"/>
      <c r="W59" s="219"/>
      <c r="X59" s="220"/>
      <c r="Y59" s="115"/>
      <c r="Z59" s="2">
        <f>затраты!$F55</f>
        <v>0</v>
      </c>
      <c r="AA59" s="2">
        <f>доходы!$C50</f>
        <v>0</v>
      </c>
      <c r="AB59" s="85">
        <f t="shared" si="2"/>
        <v>0</v>
      </c>
      <c r="AC59" s="105">
        <f>('общие характеристики'!AA59-Z59)*1.18</f>
        <v>0</v>
      </c>
      <c r="AD59" s="105" t="str">
        <f t="shared" si="3"/>
        <v>-</v>
      </c>
      <c r="AE59" s="116"/>
      <c r="AF59" s="110"/>
      <c r="AG59" s="110"/>
      <c r="AH59" s="117"/>
    </row>
    <row r="60" spans="2:34" ht="15">
      <c r="B60" s="90">
        <v>44</v>
      </c>
      <c r="C60" s="109"/>
      <c r="D60" s="109"/>
      <c r="E60" s="110"/>
      <c r="F60" s="109"/>
      <c r="G60" s="109"/>
      <c r="H60" s="214"/>
      <c r="I60" s="214"/>
      <c r="J60" s="109"/>
      <c r="K60" s="111"/>
      <c r="L60" s="113"/>
      <c r="M60" s="160"/>
      <c r="N60" s="205"/>
      <c r="O60" s="114"/>
      <c r="P60" s="156">
        <f>затраты!$E56</f>
        <v>0</v>
      </c>
      <c r="Q60" s="211"/>
      <c r="R60" s="212"/>
      <c r="S60" s="212"/>
      <c r="T60" s="212"/>
      <c r="U60" s="218"/>
      <c r="V60" s="218"/>
      <c r="W60" s="219"/>
      <c r="X60" s="220"/>
      <c r="Y60" s="115"/>
      <c r="Z60" s="2">
        <f>затраты!$F56</f>
        <v>0</v>
      </c>
      <c r="AA60" s="2">
        <f>доходы!$C51</f>
        <v>0</v>
      </c>
      <c r="AB60" s="85">
        <f t="shared" si="2"/>
        <v>0</v>
      </c>
      <c r="AC60" s="105">
        <f>('общие характеристики'!AA60-Z60)*1.18</f>
        <v>0</v>
      </c>
      <c r="AD60" s="105" t="str">
        <f t="shared" si="3"/>
        <v>-</v>
      </c>
      <c r="AE60" s="116"/>
      <c r="AF60" s="110"/>
      <c r="AG60" s="110"/>
      <c r="AH60" s="117"/>
    </row>
    <row r="61" spans="2:34" ht="15">
      <c r="B61" s="90">
        <v>45</v>
      </c>
      <c r="C61" s="109"/>
      <c r="D61" s="109"/>
      <c r="E61" s="110"/>
      <c r="F61" s="109"/>
      <c r="G61" s="109"/>
      <c r="H61" s="214"/>
      <c r="I61" s="214"/>
      <c r="J61" s="109"/>
      <c r="K61" s="111"/>
      <c r="L61" s="113"/>
      <c r="M61" s="160"/>
      <c r="N61" s="205"/>
      <c r="O61" s="114"/>
      <c r="P61" s="156">
        <f>затраты!$E57</f>
        <v>0</v>
      </c>
      <c r="Q61" s="211"/>
      <c r="R61" s="212"/>
      <c r="S61" s="212"/>
      <c r="T61" s="212"/>
      <c r="U61" s="218"/>
      <c r="V61" s="218"/>
      <c r="W61" s="219"/>
      <c r="X61" s="220"/>
      <c r="Y61" s="115"/>
      <c r="Z61" s="2">
        <f>затраты!$F57</f>
        <v>0</v>
      </c>
      <c r="AA61" s="2">
        <f>доходы!$C52</f>
        <v>0</v>
      </c>
      <c r="AB61" s="85">
        <f t="shared" si="2"/>
        <v>0</v>
      </c>
      <c r="AC61" s="105">
        <f>('общие характеристики'!AA61-Z61)*1.18</f>
        <v>0</v>
      </c>
      <c r="AD61" s="105" t="str">
        <f t="shared" si="3"/>
        <v>-</v>
      </c>
      <c r="AE61" s="116"/>
      <c r="AF61" s="110"/>
      <c r="AG61" s="110"/>
      <c r="AH61" s="117"/>
    </row>
    <row r="62" spans="2:34" ht="15">
      <c r="B62" s="90">
        <v>46</v>
      </c>
      <c r="C62" s="109"/>
      <c r="D62" s="109"/>
      <c r="E62" s="110"/>
      <c r="F62" s="109"/>
      <c r="G62" s="109"/>
      <c r="H62" s="214"/>
      <c r="I62" s="214"/>
      <c r="J62" s="109"/>
      <c r="K62" s="111"/>
      <c r="L62" s="113"/>
      <c r="M62" s="160"/>
      <c r="N62" s="205"/>
      <c r="O62" s="114"/>
      <c r="P62" s="156">
        <f>затраты!$E58</f>
        <v>0</v>
      </c>
      <c r="Q62" s="211"/>
      <c r="R62" s="212"/>
      <c r="S62" s="212"/>
      <c r="T62" s="212"/>
      <c r="U62" s="218"/>
      <c r="V62" s="218"/>
      <c r="W62" s="219"/>
      <c r="X62" s="220"/>
      <c r="Y62" s="115"/>
      <c r="Z62" s="2">
        <f>затраты!$F58</f>
        <v>0</v>
      </c>
      <c r="AA62" s="2">
        <f>доходы!$C53</f>
        <v>0</v>
      </c>
      <c r="AB62" s="85">
        <f t="shared" si="2"/>
        <v>0</v>
      </c>
      <c r="AC62" s="105">
        <f>('общие характеристики'!AA62-Z62)*1.18</f>
        <v>0</v>
      </c>
      <c r="AD62" s="105" t="str">
        <f t="shared" si="3"/>
        <v>-</v>
      </c>
      <c r="AE62" s="116"/>
      <c r="AF62" s="110"/>
      <c r="AG62" s="110"/>
      <c r="AH62" s="117"/>
    </row>
    <row r="63" spans="2:34" ht="15">
      <c r="B63" s="90">
        <v>47</v>
      </c>
      <c r="C63" s="109"/>
      <c r="D63" s="109"/>
      <c r="E63" s="110"/>
      <c r="F63" s="109"/>
      <c r="G63" s="109"/>
      <c r="H63" s="214"/>
      <c r="I63" s="214"/>
      <c r="J63" s="109"/>
      <c r="K63" s="111"/>
      <c r="L63" s="113"/>
      <c r="M63" s="160"/>
      <c r="N63" s="205"/>
      <c r="O63" s="114"/>
      <c r="P63" s="156">
        <f>затраты!$E59</f>
        <v>0</v>
      </c>
      <c r="Q63" s="211"/>
      <c r="R63" s="212"/>
      <c r="S63" s="212"/>
      <c r="T63" s="212"/>
      <c r="U63" s="218"/>
      <c r="V63" s="218"/>
      <c r="W63" s="219"/>
      <c r="X63" s="220"/>
      <c r="Y63" s="115"/>
      <c r="Z63" s="2">
        <f>затраты!$F59</f>
        <v>0</v>
      </c>
      <c r="AA63" s="2">
        <f>доходы!$C54</f>
        <v>0</v>
      </c>
      <c r="AB63" s="85">
        <f t="shared" si="2"/>
        <v>0</v>
      </c>
      <c r="AC63" s="105">
        <f>('общие характеристики'!AA63-Z63)*1.18</f>
        <v>0</v>
      </c>
      <c r="AD63" s="105" t="str">
        <f t="shared" si="3"/>
        <v>-</v>
      </c>
      <c r="AE63" s="116"/>
      <c r="AF63" s="110"/>
      <c r="AG63" s="110"/>
      <c r="AH63" s="117"/>
    </row>
    <row r="64" spans="2:34" ht="15">
      <c r="B64" s="90">
        <v>48</v>
      </c>
      <c r="C64" s="109"/>
      <c r="D64" s="109"/>
      <c r="E64" s="110"/>
      <c r="F64" s="109"/>
      <c r="G64" s="109"/>
      <c r="H64" s="214"/>
      <c r="I64" s="214"/>
      <c r="J64" s="109"/>
      <c r="K64" s="111"/>
      <c r="L64" s="113"/>
      <c r="M64" s="160"/>
      <c r="N64" s="205"/>
      <c r="O64" s="114"/>
      <c r="P64" s="156">
        <f>затраты!$E60</f>
        <v>0</v>
      </c>
      <c r="Q64" s="211"/>
      <c r="R64" s="212"/>
      <c r="S64" s="212"/>
      <c r="T64" s="212"/>
      <c r="U64" s="218"/>
      <c r="V64" s="218"/>
      <c r="W64" s="219"/>
      <c r="X64" s="220"/>
      <c r="Y64" s="115"/>
      <c r="Z64" s="2">
        <f>затраты!$F60</f>
        <v>0</v>
      </c>
      <c r="AA64" s="2">
        <f>доходы!$C55</f>
        <v>0</v>
      </c>
      <c r="AB64" s="85">
        <f t="shared" si="2"/>
        <v>0</v>
      </c>
      <c r="AC64" s="105">
        <f>('общие характеристики'!AA64-Z64)*1.18</f>
        <v>0</v>
      </c>
      <c r="AD64" s="105" t="str">
        <f t="shared" si="3"/>
        <v>-</v>
      </c>
      <c r="AE64" s="116"/>
      <c r="AF64" s="110"/>
      <c r="AG64" s="110"/>
      <c r="AH64" s="117"/>
    </row>
    <row r="65" spans="2:34" ht="15">
      <c r="B65" s="90">
        <v>49</v>
      </c>
      <c r="C65" s="109"/>
      <c r="D65" s="109"/>
      <c r="E65" s="110"/>
      <c r="F65" s="109"/>
      <c r="G65" s="109"/>
      <c r="H65" s="214"/>
      <c r="I65" s="214"/>
      <c r="J65" s="109"/>
      <c r="K65" s="111"/>
      <c r="L65" s="113"/>
      <c r="M65" s="160"/>
      <c r="N65" s="205"/>
      <c r="O65" s="114"/>
      <c r="P65" s="156">
        <f>затраты!$E61</f>
        <v>0</v>
      </c>
      <c r="Q65" s="211"/>
      <c r="R65" s="212"/>
      <c r="S65" s="212"/>
      <c r="T65" s="212"/>
      <c r="U65" s="218"/>
      <c r="V65" s="218"/>
      <c r="W65" s="219"/>
      <c r="X65" s="220"/>
      <c r="Y65" s="115"/>
      <c r="Z65" s="2">
        <f>затраты!$F61</f>
        <v>0</v>
      </c>
      <c r="AA65" s="2">
        <f>доходы!$C56</f>
        <v>0</v>
      </c>
      <c r="AB65" s="85">
        <f t="shared" si="2"/>
        <v>0</v>
      </c>
      <c r="AC65" s="105">
        <f>('общие характеристики'!AA65-Z65)*1.18</f>
        <v>0</v>
      </c>
      <c r="AD65" s="105" t="str">
        <f t="shared" si="3"/>
        <v>-</v>
      </c>
      <c r="AE65" s="116"/>
      <c r="AF65" s="110"/>
      <c r="AG65" s="110"/>
      <c r="AH65" s="117"/>
    </row>
    <row r="66" spans="2:34" ht="15">
      <c r="B66" s="90">
        <v>50</v>
      </c>
      <c r="C66" s="109"/>
      <c r="D66" s="109"/>
      <c r="E66" s="110"/>
      <c r="F66" s="109"/>
      <c r="G66" s="109"/>
      <c r="H66" s="214"/>
      <c r="I66" s="214"/>
      <c r="J66" s="109"/>
      <c r="K66" s="111"/>
      <c r="L66" s="113"/>
      <c r="M66" s="160"/>
      <c r="N66" s="205"/>
      <c r="O66" s="114"/>
      <c r="P66" s="156">
        <f>затраты!$E62</f>
        <v>0</v>
      </c>
      <c r="Q66" s="211"/>
      <c r="R66" s="212"/>
      <c r="S66" s="212"/>
      <c r="T66" s="212"/>
      <c r="U66" s="218"/>
      <c r="V66" s="218"/>
      <c r="W66" s="219"/>
      <c r="X66" s="220"/>
      <c r="Y66" s="115"/>
      <c r="Z66" s="2">
        <f>затраты!$F62</f>
        <v>0</v>
      </c>
      <c r="AA66" s="2">
        <f>доходы!$C57</f>
        <v>0</v>
      </c>
      <c r="AB66" s="85">
        <f t="shared" si="2"/>
        <v>0</v>
      </c>
      <c r="AC66" s="105">
        <f>('общие характеристики'!AA66-Z66)*1.18</f>
        <v>0</v>
      </c>
      <c r="AD66" s="105" t="str">
        <f t="shared" si="3"/>
        <v>-</v>
      </c>
      <c r="AE66" s="116"/>
      <c r="AF66" s="110"/>
      <c r="AG66" s="110"/>
      <c r="AH66" s="117"/>
    </row>
    <row r="67" spans="2:34" ht="15">
      <c r="B67" s="90">
        <v>51</v>
      </c>
      <c r="C67" s="109"/>
      <c r="D67" s="109"/>
      <c r="E67" s="110"/>
      <c r="F67" s="109"/>
      <c r="G67" s="109"/>
      <c r="H67" s="214"/>
      <c r="I67" s="214"/>
      <c r="J67" s="109"/>
      <c r="K67" s="111"/>
      <c r="L67" s="113"/>
      <c r="M67" s="160"/>
      <c r="N67" s="205"/>
      <c r="O67" s="114"/>
      <c r="P67" s="156">
        <f>затраты!$E63</f>
        <v>0</v>
      </c>
      <c r="Q67" s="211"/>
      <c r="R67" s="212"/>
      <c r="S67" s="212"/>
      <c r="T67" s="212"/>
      <c r="U67" s="218"/>
      <c r="V67" s="218"/>
      <c r="W67" s="219"/>
      <c r="X67" s="220"/>
      <c r="Y67" s="115"/>
      <c r="Z67" s="2">
        <f>затраты!$F63</f>
        <v>0</v>
      </c>
      <c r="AA67" s="2">
        <f>доходы!$C58</f>
        <v>0</v>
      </c>
      <c r="AB67" s="85">
        <f t="shared" si="2"/>
        <v>0</v>
      </c>
      <c r="AC67" s="105">
        <f>('общие характеристики'!AA67-Z67)*1.18</f>
        <v>0</v>
      </c>
      <c r="AD67" s="105" t="str">
        <f t="shared" si="3"/>
        <v>-</v>
      </c>
      <c r="AE67" s="116"/>
      <c r="AF67" s="110"/>
      <c r="AG67" s="110"/>
      <c r="AH67" s="117"/>
    </row>
    <row r="68" spans="2:34" ht="15">
      <c r="B68" s="90">
        <v>52</v>
      </c>
      <c r="C68" s="109"/>
      <c r="D68" s="109"/>
      <c r="E68" s="110"/>
      <c r="F68" s="109"/>
      <c r="G68" s="109"/>
      <c r="H68" s="214"/>
      <c r="I68" s="214"/>
      <c r="J68" s="109"/>
      <c r="K68" s="111"/>
      <c r="L68" s="113"/>
      <c r="M68" s="160"/>
      <c r="N68" s="205"/>
      <c r="O68" s="114"/>
      <c r="P68" s="156">
        <f>затраты!$E64</f>
        <v>0</v>
      </c>
      <c r="Q68" s="211"/>
      <c r="R68" s="212"/>
      <c r="S68" s="212"/>
      <c r="T68" s="212"/>
      <c r="U68" s="218"/>
      <c r="V68" s="218"/>
      <c r="W68" s="219"/>
      <c r="X68" s="220"/>
      <c r="Y68" s="115"/>
      <c r="Z68" s="2">
        <f>затраты!$F64</f>
        <v>0</v>
      </c>
      <c r="AA68" s="2">
        <f>доходы!$C59</f>
        <v>0</v>
      </c>
      <c r="AB68" s="85">
        <f t="shared" si="2"/>
        <v>0</v>
      </c>
      <c r="AC68" s="105">
        <f>('общие характеристики'!AA68-Z68)*1.18</f>
        <v>0</v>
      </c>
      <c r="AD68" s="105" t="str">
        <f t="shared" si="3"/>
        <v>-</v>
      </c>
      <c r="AE68" s="116"/>
      <c r="AF68" s="110"/>
      <c r="AG68" s="110"/>
      <c r="AH68" s="117"/>
    </row>
    <row r="69" spans="2:34" ht="15">
      <c r="B69" s="90">
        <v>53</v>
      </c>
      <c r="C69" s="109"/>
      <c r="D69" s="109"/>
      <c r="E69" s="110"/>
      <c r="F69" s="109"/>
      <c r="G69" s="109"/>
      <c r="H69" s="214"/>
      <c r="I69" s="214"/>
      <c r="J69" s="109"/>
      <c r="K69" s="111"/>
      <c r="L69" s="113"/>
      <c r="M69" s="160"/>
      <c r="N69" s="205"/>
      <c r="O69" s="114"/>
      <c r="P69" s="156">
        <f>затраты!$E65</f>
        <v>0</v>
      </c>
      <c r="Q69" s="211"/>
      <c r="R69" s="212"/>
      <c r="S69" s="212"/>
      <c r="T69" s="212"/>
      <c r="U69" s="218"/>
      <c r="V69" s="218"/>
      <c r="W69" s="219"/>
      <c r="X69" s="220"/>
      <c r="Y69" s="115"/>
      <c r="Z69" s="2">
        <f>затраты!$F65</f>
        <v>0</v>
      </c>
      <c r="AA69" s="2">
        <f>доходы!$C60</f>
        <v>0</v>
      </c>
      <c r="AB69" s="85">
        <f t="shared" si="2"/>
        <v>0</v>
      </c>
      <c r="AC69" s="105">
        <f>('общие характеристики'!AA69-Z69)*1.18</f>
        <v>0</v>
      </c>
      <c r="AD69" s="105" t="str">
        <f t="shared" si="3"/>
        <v>-</v>
      </c>
      <c r="AE69" s="116"/>
      <c r="AF69" s="110"/>
      <c r="AG69" s="110"/>
      <c r="AH69" s="117"/>
    </row>
    <row r="70" spans="2:34" ht="15">
      <c r="B70" s="90">
        <v>54</v>
      </c>
      <c r="C70" s="109"/>
      <c r="D70" s="109"/>
      <c r="E70" s="110"/>
      <c r="F70" s="109"/>
      <c r="G70" s="109"/>
      <c r="H70" s="214"/>
      <c r="I70" s="214"/>
      <c r="J70" s="109"/>
      <c r="K70" s="111"/>
      <c r="L70" s="113"/>
      <c r="M70" s="160"/>
      <c r="N70" s="205"/>
      <c r="O70" s="114"/>
      <c r="P70" s="156">
        <f>затраты!$E66</f>
        <v>0</v>
      </c>
      <c r="Q70" s="211"/>
      <c r="R70" s="212"/>
      <c r="S70" s="212"/>
      <c r="T70" s="212"/>
      <c r="U70" s="218"/>
      <c r="V70" s="218"/>
      <c r="W70" s="219"/>
      <c r="X70" s="220"/>
      <c r="Y70" s="115"/>
      <c r="Z70" s="2">
        <f>затраты!$F66</f>
        <v>0</v>
      </c>
      <c r="AA70" s="2">
        <f>доходы!$C61</f>
        <v>0</v>
      </c>
      <c r="AB70" s="85">
        <f t="shared" si="2"/>
        <v>0</v>
      </c>
      <c r="AC70" s="105">
        <f>('общие характеристики'!AA70-Z70)*1.18</f>
        <v>0</v>
      </c>
      <c r="AD70" s="105" t="str">
        <f t="shared" si="3"/>
        <v>-</v>
      </c>
      <c r="AE70" s="116"/>
      <c r="AF70" s="110"/>
      <c r="AG70" s="110"/>
      <c r="AH70" s="117"/>
    </row>
    <row r="71" spans="2:34" ht="15">
      <c r="B71" s="90">
        <v>55</v>
      </c>
      <c r="C71" s="109"/>
      <c r="D71" s="109"/>
      <c r="E71" s="110"/>
      <c r="F71" s="109"/>
      <c r="G71" s="109"/>
      <c r="H71" s="214"/>
      <c r="I71" s="214"/>
      <c r="J71" s="109"/>
      <c r="K71" s="111"/>
      <c r="L71" s="113"/>
      <c r="M71" s="160"/>
      <c r="N71" s="205"/>
      <c r="O71" s="114"/>
      <c r="P71" s="156">
        <f>затраты!$E67</f>
        <v>0</v>
      </c>
      <c r="Q71" s="211"/>
      <c r="R71" s="212"/>
      <c r="S71" s="212"/>
      <c r="T71" s="212"/>
      <c r="U71" s="218"/>
      <c r="V71" s="218"/>
      <c r="W71" s="219"/>
      <c r="X71" s="220"/>
      <c r="Y71" s="115"/>
      <c r="Z71" s="2">
        <f>затраты!$F67</f>
        <v>0</v>
      </c>
      <c r="AA71" s="2">
        <f>доходы!$C62</f>
        <v>0</v>
      </c>
      <c r="AB71" s="85">
        <f t="shared" si="2"/>
        <v>0</v>
      </c>
      <c r="AC71" s="105">
        <f>('общие характеристики'!AA71-Z71)*1.18</f>
        <v>0</v>
      </c>
      <c r="AD71" s="105" t="str">
        <f t="shared" si="3"/>
        <v>-</v>
      </c>
      <c r="AE71" s="116"/>
      <c r="AF71" s="110"/>
      <c r="AG71" s="110"/>
      <c r="AH71" s="117"/>
    </row>
    <row r="72" spans="2:34" ht="15">
      <c r="B72" s="90">
        <v>56</v>
      </c>
      <c r="C72" s="109"/>
      <c r="D72" s="109"/>
      <c r="E72" s="110"/>
      <c r="F72" s="109"/>
      <c r="G72" s="109"/>
      <c r="H72" s="214"/>
      <c r="I72" s="214"/>
      <c r="J72" s="109"/>
      <c r="K72" s="111"/>
      <c r="L72" s="113"/>
      <c r="M72" s="160"/>
      <c r="N72" s="205"/>
      <c r="O72" s="114"/>
      <c r="P72" s="156">
        <f>затраты!$E68</f>
        <v>0</v>
      </c>
      <c r="Q72" s="211"/>
      <c r="R72" s="212"/>
      <c r="S72" s="212"/>
      <c r="T72" s="212"/>
      <c r="U72" s="218"/>
      <c r="V72" s="218"/>
      <c r="W72" s="219"/>
      <c r="X72" s="220"/>
      <c r="Y72" s="115"/>
      <c r="Z72" s="2">
        <f>затраты!$F68</f>
        <v>0</v>
      </c>
      <c r="AA72" s="2">
        <f>доходы!$C63</f>
        <v>0</v>
      </c>
      <c r="AB72" s="85">
        <f t="shared" si="2"/>
        <v>0</v>
      </c>
      <c r="AC72" s="105">
        <f>('общие характеристики'!AA72-Z72)*1.18</f>
        <v>0</v>
      </c>
      <c r="AD72" s="105" t="str">
        <f t="shared" si="3"/>
        <v>-</v>
      </c>
      <c r="AE72" s="116"/>
      <c r="AF72" s="110"/>
      <c r="AG72" s="110"/>
      <c r="AH72" s="117"/>
    </row>
    <row r="73" spans="2:34" ht="15">
      <c r="B73" s="90">
        <v>57</v>
      </c>
      <c r="C73" s="109"/>
      <c r="D73" s="109"/>
      <c r="E73" s="110"/>
      <c r="F73" s="109"/>
      <c r="G73" s="109"/>
      <c r="H73" s="214"/>
      <c r="I73" s="214"/>
      <c r="J73" s="109"/>
      <c r="K73" s="111"/>
      <c r="L73" s="113"/>
      <c r="M73" s="160"/>
      <c r="N73" s="205"/>
      <c r="O73" s="114"/>
      <c r="P73" s="156">
        <f>затраты!$E69</f>
        <v>0</v>
      </c>
      <c r="Q73" s="211"/>
      <c r="R73" s="212"/>
      <c r="S73" s="212"/>
      <c r="T73" s="212"/>
      <c r="U73" s="218"/>
      <c r="V73" s="218"/>
      <c r="W73" s="219"/>
      <c r="X73" s="220"/>
      <c r="Y73" s="115"/>
      <c r="Z73" s="2">
        <f>затраты!$F69</f>
        <v>0</v>
      </c>
      <c r="AA73" s="2">
        <f>доходы!$C64</f>
        <v>0</v>
      </c>
      <c r="AB73" s="85">
        <f t="shared" si="2"/>
        <v>0</v>
      </c>
      <c r="AC73" s="105">
        <f>('общие характеристики'!AA73-Z73)*1.18</f>
        <v>0</v>
      </c>
      <c r="AD73" s="105" t="str">
        <f t="shared" si="3"/>
        <v>-</v>
      </c>
      <c r="AE73" s="116"/>
      <c r="AF73" s="110"/>
      <c r="AG73" s="110"/>
      <c r="AH73" s="117"/>
    </row>
    <row r="74" spans="2:34" ht="15">
      <c r="B74" s="90">
        <v>58</v>
      </c>
      <c r="C74" s="109"/>
      <c r="D74" s="109"/>
      <c r="E74" s="110"/>
      <c r="F74" s="109"/>
      <c r="G74" s="109"/>
      <c r="H74" s="214"/>
      <c r="I74" s="214"/>
      <c r="J74" s="109"/>
      <c r="K74" s="111"/>
      <c r="L74" s="113"/>
      <c r="M74" s="160"/>
      <c r="N74" s="205"/>
      <c r="O74" s="114"/>
      <c r="P74" s="156">
        <f>затраты!$E70</f>
        <v>0</v>
      </c>
      <c r="Q74" s="211"/>
      <c r="R74" s="212"/>
      <c r="S74" s="212"/>
      <c r="T74" s="212"/>
      <c r="U74" s="218"/>
      <c r="V74" s="218"/>
      <c r="W74" s="219"/>
      <c r="X74" s="220"/>
      <c r="Y74" s="115"/>
      <c r="Z74" s="2">
        <f>затраты!$F70</f>
        <v>0</v>
      </c>
      <c r="AA74" s="2">
        <f>доходы!$C65</f>
        <v>0</v>
      </c>
      <c r="AB74" s="85">
        <f t="shared" si="2"/>
        <v>0</v>
      </c>
      <c r="AC74" s="105">
        <f>('общие характеристики'!AA74-Z74)*1.18</f>
        <v>0</v>
      </c>
      <c r="AD74" s="105" t="str">
        <f t="shared" si="3"/>
        <v>-</v>
      </c>
      <c r="AE74" s="116"/>
      <c r="AF74" s="110"/>
      <c r="AG74" s="110"/>
      <c r="AH74" s="117"/>
    </row>
    <row r="75" spans="2:34" ht="15">
      <c r="B75" s="90">
        <v>59</v>
      </c>
      <c r="C75" s="109"/>
      <c r="D75" s="109"/>
      <c r="E75" s="110"/>
      <c r="F75" s="109"/>
      <c r="G75" s="109"/>
      <c r="H75" s="214"/>
      <c r="I75" s="214"/>
      <c r="J75" s="109"/>
      <c r="K75" s="111"/>
      <c r="L75" s="113"/>
      <c r="M75" s="160"/>
      <c r="N75" s="205"/>
      <c r="O75" s="114"/>
      <c r="P75" s="156">
        <f>затраты!$E71</f>
        <v>0</v>
      </c>
      <c r="Q75" s="211"/>
      <c r="R75" s="212"/>
      <c r="S75" s="212"/>
      <c r="T75" s="212"/>
      <c r="U75" s="218"/>
      <c r="V75" s="218"/>
      <c r="W75" s="219"/>
      <c r="X75" s="220"/>
      <c r="Y75" s="115"/>
      <c r="Z75" s="2">
        <f>затраты!$F71</f>
        <v>0</v>
      </c>
      <c r="AA75" s="2">
        <f>доходы!$C66</f>
        <v>0</v>
      </c>
      <c r="AB75" s="85">
        <f t="shared" si="2"/>
        <v>0</v>
      </c>
      <c r="AC75" s="105">
        <f>('общие характеристики'!AA75-Z75)*1.18</f>
        <v>0</v>
      </c>
      <c r="AD75" s="105" t="str">
        <f t="shared" si="3"/>
        <v>-</v>
      </c>
      <c r="AE75" s="116"/>
      <c r="AF75" s="110"/>
      <c r="AG75" s="110"/>
      <c r="AH75" s="117"/>
    </row>
    <row r="76" spans="2:34" ht="15">
      <c r="B76" s="90">
        <v>60</v>
      </c>
      <c r="C76" s="109"/>
      <c r="D76" s="109"/>
      <c r="E76" s="110"/>
      <c r="F76" s="109"/>
      <c r="G76" s="109"/>
      <c r="H76" s="214"/>
      <c r="I76" s="214"/>
      <c r="J76" s="109"/>
      <c r="K76" s="111"/>
      <c r="L76" s="113"/>
      <c r="M76" s="160"/>
      <c r="N76" s="205"/>
      <c r="O76" s="114"/>
      <c r="P76" s="156">
        <f>затраты!$E72</f>
        <v>0</v>
      </c>
      <c r="Q76" s="211"/>
      <c r="R76" s="212"/>
      <c r="S76" s="212"/>
      <c r="T76" s="212"/>
      <c r="U76" s="218"/>
      <c r="V76" s="218"/>
      <c r="W76" s="219"/>
      <c r="X76" s="220"/>
      <c r="Y76" s="115"/>
      <c r="Z76" s="2">
        <f>затраты!$F72</f>
        <v>0</v>
      </c>
      <c r="AA76" s="2">
        <f>доходы!$C67</f>
        <v>0</v>
      </c>
      <c r="AB76" s="85">
        <f t="shared" si="2"/>
        <v>0</v>
      </c>
      <c r="AC76" s="105">
        <f>('общие характеристики'!AA76-Z76)*1.18</f>
        <v>0</v>
      </c>
      <c r="AD76" s="105" t="str">
        <f t="shared" si="3"/>
        <v>-</v>
      </c>
      <c r="AE76" s="116"/>
      <c r="AF76" s="110"/>
      <c r="AG76" s="110"/>
      <c r="AH76" s="117"/>
    </row>
    <row r="77" spans="2:34" s="21" customFormat="1" ht="18.75" customHeight="1">
      <c r="B77" s="90">
        <v>61</v>
      </c>
      <c r="C77" s="109"/>
      <c r="D77" s="109"/>
      <c r="E77" s="110"/>
      <c r="F77" s="109"/>
      <c r="G77" s="109"/>
      <c r="H77" s="214"/>
      <c r="I77" s="214"/>
      <c r="J77" s="109"/>
      <c r="K77" s="111"/>
      <c r="L77" s="113"/>
      <c r="M77" s="160"/>
      <c r="N77" s="205"/>
      <c r="O77" s="114"/>
      <c r="P77" s="156">
        <f>затраты!$E73</f>
        <v>0</v>
      </c>
      <c r="Q77" s="211"/>
      <c r="R77" s="212"/>
      <c r="S77" s="212"/>
      <c r="T77" s="212"/>
      <c r="U77" s="218"/>
      <c r="V77" s="218"/>
      <c r="W77" s="219"/>
      <c r="X77" s="220"/>
      <c r="Y77" s="115"/>
      <c r="Z77" s="2">
        <f>затраты!$F73</f>
        <v>0</v>
      </c>
      <c r="AA77" s="2">
        <f>доходы!$C68</f>
        <v>0</v>
      </c>
      <c r="AB77" s="85">
        <f t="shared" si="2"/>
        <v>0</v>
      </c>
      <c r="AC77" s="105">
        <f>('общие характеристики'!AA77-Z77)*1.18</f>
        <v>0</v>
      </c>
      <c r="AD77" s="105" t="str">
        <f t="shared" si="3"/>
        <v>-</v>
      </c>
      <c r="AE77" s="116"/>
      <c r="AF77" s="110"/>
      <c r="AG77" s="110"/>
      <c r="AH77" s="117"/>
    </row>
    <row r="78" spans="2:34" ht="15">
      <c r="B78" s="90">
        <v>62</v>
      </c>
      <c r="C78" s="109"/>
      <c r="D78" s="109"/>
      <c r="E78" s="110"/>
      <c r="F78" s="109"/>
      <c r="G78" s="109"/>
      <c r="H78" s="214"/>
      <c r="I78" s="214"/>
      <c r="J78" s="109"/>
      <c r="K78" s="111"/>
      <c r="L78" s="113"/>
      <c r="M78" s="160"/>
      <c r="N78" s="205"/>
      <c r="O78" s="114"/>
      <c r="P78" s="156">
        <f>затраты!$E74</f>
        <v>0</v>
      </c>
      <c r="Q78" s="211"/>
      <c r="R78" s="212"/>
      <c r="S78" s="212"/>
      <c r="T78" s="212"/>
      <c r="U78" s="218"/>
      <c r="V78" s="218"/>
      <c r="W78" s="219"/>
      <c r="X78" s="220"/>
      <c r="Y78" s="115"/>
      <c r="Z78" s="2">
        <f>затраты!$F74</f>
        <v>0</v>
      </c>
      <c r="AA78" s="2">
        <f>доходы!$C69</f>
        <v>0</v>
      </c>
      <c r="AB78" s="85">
        <f t="shared" si="2"/>
        <v>0</v>
      </c>
      <c r="AC78" s="105">
        <f>('общие характеристики'!AA78-Z78)*1.18</f>
        <v>0</v>
      </c>
      <c r="AD78" s="105" t="str">
        <f t="shared" si="3"/>
        <v>-</v>
      </c>
      <c r="AE78" s="116"/>
      <c r="AF78" s="110"/>
      <c r="AG78" s="110"/>
      <c r="AH78" s="117"/>
    </row>
    <row r="79" spans="2:34" ht="15">
      <c r="B79" s="90">
        <v>63</v>
      </c>
      <c r="C79" s="109"/>
      <c r="D79" s="109"/>
      <c r="E79" s="110"/>
      <c r="F79" s="109"/>
      <c r="G79" s="109"/>
      <c r="H79" s="214"/>
      <c r="I79" s="214"/>
      <c r="J79" s="109"/>
      <c r="K79" s="111"/>
      <c r="L79" s="113"/>
      <c r="M79" s="160"/>
      <c r="N79" s="205"/>
      <c r="O79" s="114"/>
      <c r="P79" s="156">
        <f>затраты!$E75</f>
        <v>0</v>
      </c>
      <c r="Q79" s="211"/>
      <c r="R79" s="212"/>
      <c r="S79" s="212"/>
      <c r="T79" s="212"/>
      <c r="U79" s="218"/>
      <c r="V79" s="218"/>
      <c r="W79" s="219"/>
      <c r="X79" s="220"/>
      <c r="Y79" s="115"/>
      <c r="Z79" s="2">
        <f>затраты!$F75</f>
        <v>0</v>
      </c>
      <c r="AA79" s="2">
        <f>доходы!$C70</f>
        <v>0</v>
      </c>
      <c r="AB79" s="85">
        <f t="shared" si="2"/>
        <v>0</v>
      </c>
      <c r="AC79" s="105">
        <f>('общие характеристики'!AA79-Z79)*1.18</f>
        <v>0</v>
      </c>
      <c r="AD79" s="105" t="str">
        <f t="shared" si="3"/>
        <v>-</v>
      </c>
      <c r="AE79" s="116"/>
      <c r="AF79" s="110"/>
      <c r="AG79" s="110"/>
      <c r="AH79" s="117"/>
    </row>
    <row r="80" spans="2:34" ht="15">
      <c r="B80" s="90">
        <v>64</v>
      </c>
      <c r="C80" s="109"/>
      <c r="D80" s="109"/>
      <c r="E80" s="110"/>
      <c r="F80" s="109"/>
      <c r="G80" s="109"/>
      <c r="H80" s="214"/>
      <c r="I80" s="214"/>
      <c r="J80" s="109"/>
      <c r="K80" s="111"/>
      <c r="L80" s="113"/>
      <c r="M80" s="160"/>
      <c r="N80" s="205"/>
      <c r="O80" s="114"/>
      <c r="P80" s="156">
        <f>затраты!$E76</f>
        <v>0</v>
      </c>
      <c r="Q80" s="211"/>
      <c r="R80" s="212"/>
      <c r="S80" s="212"/>
      <c r="T80" s="212"/>
      <c r="U80" s="218"/>
      <c r="V80" s="218"/>
      <c r="W80" s="219"/>
      <c r="X80" s="220"/>
      <c r="Y80" s="115"/>
      <c r="Z80" s="2">
        <f>затраты!$F76</f>
        <v>0</v>
      </c>
      <c r="AA80" s="2">
        <f>доходы!$C71</f>
        <v>0</v>
      </c>
      <c r="AB80" s="85">
        <f t="shared" si="2"/>
        <v>0</v>
      </c>
      <c r="AC80" s="105">
        <f>('общие характеристики'!AA80-Z80)*1.18</f>
        <v>0</v>
      </c>
      <c r="AD80" s="105" t="str">
        <f t="shared" si="3"/>
        <v>-</v>
      </c>
      <c r="AE80" s="116"/>
      <c r="AF80" s="110"/>
      <c r="AG80" s="110"/>
      <c r="AH80" s="117"/>
    </row>
    <row r="81" spans="2:34" ht="15">
      <c r="B81" s="90">
        <v>65</v>
      </c>
      <c r="C81" s="109"/>
      <c r="D81" s="109"/>
      <c r="E81" s="110"/>
      <c r="F81" s="109"/>
      <c r="G81" s="109"/>
      <c r="H81" s="214"/>
      <c r="I81" s="214"/>
      <c r="J81" s="109"/>
      <c r="K81" s="111"/>
      <c r="L81" s="113"/>
      <c r="M81" s="160"/>
      <c r="N81" s="205"/>
      <c r="O81" s="114"/>
      <c r="P81" s="156">
        <f>затраты!$E77</f>
        <v>0</v>
      </c>
      <c r="Q81" s="211"/>
      <c r="R81" s="212"/>
      <c r="S81" s="212"/>
      <c r="T81" s="212"/>
      <c r="U81" s="218"/>
      <c r="V81" s="218"/>
      <c r="W81" s="219"/>
      <c r="X81" s="220"/>
      <c r="Y81" s="115"/>
      <c r="Z81" s="2">
        <f>затраты!$F77</f>
        <v>0</v>
      </c>
      <c r="AA81" s="2">
        <f>доходы!$C72</f>
        <v>0</v>
      </c>
      <c r="AB81" s="85">
        <f t="shared" si="2"/>
        <v>0</v>
      </c>
      <c r="AC81" s="105">
        <f>('общие характеристики'!AA81-Z81)*1.18</f>
        <v>0</v>
      </c>
      <c r="AD81" s="105" t="str">
        <f t="shared" si="3"/>
        <v>-</v>
      </c>
      <c r="AE81" s="116"/>
      <c r="AF81" s="110"/>
      <c r="AG81" s="110"/>
      <c r="AH81" s="117"/>
    </row>
    <row r="82" spans="2:34" ht="15">
      <c r="B82" s="90">
        <v>66</v>
      </c>
      <c r="C82" s="109"/>
      <c r="D82" s="109"/>
      <c r="E82" s="110"/>
      <c r="F82" s="109"/>
      <c r="G82" s="109"/>
      <c r="H82" s="214"/>
      <c r="I82" s="214"/>
      <c r="J82" s="109"/>
      <c r="K82" s="111"/>
      <c r="L82" s="113"/>
      <c r="M82" s="160"/>
      <c r="N82" s="205"/>
      <c r="O82" s="114"/>
      <c r="P82" s="156">
        <f>затраты!$E78</f>
        <v>0</v>
      </c>
      <c r="Q82" s="211"/>
      <c r="R82" s="212"/>
      <c r="S82" s="212"/>
      <c r="T82" s="212"/>
      <c r="U82" s="218"/>
      <c r="V82" s="218"/>
      <c r="W82" s="219"/>
      <c r="X82" s="220"/>
      <c r="Y82" s="115"/>
      <c r="Z82" s="2">
        <f>затраты!$F78</f>
        <v>0</v>
      </c>
      <c r="AA82" s="2">
        <f>доходы!$C73</f>
        <v>0</v>
      </c>
      <c r="AB82" s="85">
        <f aca="true" t="shared" si="4" ref="AB82:AB116">AA82-Z82+Y82</f>
        <v>0</v>
      </c>
      <c r="AC82" s="105">
        <f>('общие характеристики'!AA82-Z82)*1.18</f>
        <v>0</v>
      </c>
      <c r="AD82" s="105" t="str">
        <f t="shared" si="3"/>
        <v>-</v>
      </c>
      <c r="AE82" s="116"/>
      <c r="AF82" s="110"/>
      <c r="AG82" s="110"/>
      <c r="AH82" s="117"/>
    </row>
    <row r="83" spans="2:34" ht="15">
      <c r="B83" s="90">
        <v>67</v>
      </c>
      <c r="C83" s="109"/>
      <c r="D83" s="109"/>
      <c r="E83" s="110"/>
      <c r="F83" s="109"/>
      <c r="G83" s="109"/>
      <c r="H83" s="214"/>
      <c r="I83" s="214"/>
      <c r="J83" s="109"/>
      <c r="K83" s="111"/>
      <c r="L83" s="113"/>
      <c r="M83" s="160"/>
      <c r="N83" s="205"/>
      <c r="O83" s="114"/>
      <c r="P83" s="156">
        <f>затраты!$E79</f>
        <v>0</v>
      </c>
      <c r="Q83" s="211"/>
      <c r="R83" s="212"/>
      <c r="S83" s="212"/>
      <c r="T83" s="212"/>
      <c r="U83" s="218"/>
      <c r="V83" s="218"/>
      <c r="W83" s="219"/>
      <c r="X83" s="220"/>
      <c r="Y83" s="115"/>
      <c r="Z83" s="2">
        <f>затраты!$F79</f>
        <v>0</v>
      </c>
      <c r="AA83" s="2">
        <f>доходы!$C74</f>
        <v>0</v>
      </c>
      <c r="AB83" s="85">
        <f t="shared" si="4"/>
        <v>0</v>
      </c>
      <c r="AC83" s="105">
        <f>('общие характеристики'!AA83-Z83)*1.18</f>
        <v>0</v>
      </c>
      <c r="AD83" s="105" t="str">
        <f aca="true" t="shared" si="5" ref="AD83:AD116">IF($AC83&lt;0,"расходы на демонтаж превышают прогнозную выручку",IF($AC83=0,"-","рекомендуемая начальная цена"))</f>
        <v>-</v>
      </c>
      <c r="AE83" s="116"/>
      <c r="AF83" s="110"/>
      <c r="AG83" s="110"/>
      <c r="AH83" s="117"/>
    </row>
    <row r="84" spans="2:34" ht="15">
      <c r="B84" s="90">
        <v>68</v>
      </c>
      <c r="C84" s="109"/>
      <c r="D84" s="109"/>
      <c r="E84" s="110"/>
      <c r="F84" s="109"/>
      <c r="G84" s="109"/>
      <c r="H84" s="214"/>
      <c r="I84" s="214"/>
      <c r="J84" s="109"/>
      <c r="K84" s="111"/>
      <c r="L84" s="113"/>
      <c r="M84" s="160"/>
      <c r="N84" s="205"/>
      <c r="O84" s="114"/>
      <c r="P84" s="156">
        <f>затраты!$E80</f>
        <v>0</v>
      </c>
      <c r="Q84" s="211"/>
      <c r="R84" s="212"/>
      <c r="S84" s="212"/>
      <c r="T84" s="212"/>
      <c r="U84" s="218"/>
      <c r="V84" s="218"/>
      <c r="W84" s="219"/>
      <c r="X84" s="220"/>
      <c r="Y84" s="115"/>
      <c r="Z84" s="2">
        <f>затраты!$F80</f>
        <v>0</v>
      </c>
      <c r="AA84" s="2">
        <f>доходы!$C75</f>
        <v>0</v>
      </c>
      <c r="AB84" s="85">
        <f t="shared" si="4"/>
        <v>0</v>
      </c>
      <c r="AC84" s="105">
        <f>('общие характеристики'!AA84-Z84)*1.18</f>
        <v>0</v>
      </c>
      <c r="AD84" s="105" t="str">
        <f t="shared" si="5"/>
        <v>-</v>
      </c>
      <c r="AE84" s="116"/>
      <c r="AF84" s="110"/>
      <c r="AG84" s="110"/>
      <c r="AH84" s="117"/>
    </row>
    <row r="85" spans="2:34" ht="15">
      <c r="B85" s="90">
        <v>69</v>
      </c>
      <c r="C85" s="109"/>
      <c r="D85" s="109"/>
      <c r="E85" s="110"/>
      <c r="F85" s="109"/>
      <c r="G85" s="109"/>
      <c r="H85" s="214"/>
      <c r="I85" s="214"/>
      <c r="J85" s="109"/>
      <c r="K85" s="111"/>
      <c r="L85" s="113"/>
      <c r="M85" s="160"/>
      <c r="N85" s="205"/>
      <c r="O85" s="114"/>
      <c r="P85" s="156">
        <f>затраты!$E81</f>
        <v>0</v>
      </c>
      <c r="Q85" s="211"/>
      <c r="R85" s="212"/>
      <c r="S85" s="212"/>
      <c r="T85" s="212"/>
      <c r="U85" s="218"/>
      <c r="V85" s="218"/>
      <c r="W85" s="219"/>
      <c r="X85" s="220"/>
      <c r="Y85" s="115"/>
      <c r="Z85" s="2">
        <f>затраты!$F81</f>
        <v>0</v>
      </c>
      <c r="AA85" s="2">
        <f>доходы!$C76</f>
        <v>0</v>
      </c>
      <c r="AB85" s="85">
        <f t="shared" si="4"/>
        <v>0</v>
      </c>
      <c r="AC85" s="105">
        <f>('общие характеристики'!AA85-Z85)*1.18</f>
        <v>0</v>
      </c>
      <c r="AD85" s="105" t="str">
        <f t="shared" si="5"/>
        <v>-</v>
      </c>
      <c r="AE85" s="116"/>
      <c r="AF85" s="110"/>
      <c r="AG85" s="110"/>
      <c r="AH85" s="117"/>
    </row>
    <row r="86" spans="2:34" ht="15">
      <c r="B86" s="90">
        <v>70</v>
      </c>
      <c r="C86" s="109"/>
      <c r="D86" s="109"/>
      <c r="E86" s="110"/>
      <c r="F86" s="109"/>
      <c r="G86" s="109"/>
      <c r="H86" s="214"/>
      <c r="I86" s="214"/>
      <c r="J86" s="109"/>
      <c r="K86" s="111"/>
      <c r="L86" s="113"/>
      <c r="M86" s="160"/>
      <c r="N86" s="205"/>
      <c r="O86" s="114"/>
      <c r="P86" s="156">
        <f>затраты!$E82</f>
        <v>0</v>
      </c>
      <c r="Q86" s="211"/>
      <c r="R86" s="212"/>
      <c r="S86" s="212"/>
      <c r="T86" s="212"/>
      <c r="U86" s="218"/>
      <c r="V86" s="218"/>
      <c r="W86" s="219"/>
      <c r="X86" s="220"/>
      <c r="Y86" s="115"/>
      <c r="Z86" s="2">
        <f>затраты!$F82</f>
        <v>0</v>
      </c>
      <c r="AA86" s="2">
        <f>доходы!$C77</f>
        <v>0</v>
      </c>
      <c r="AB86" s="85">
        <f t="shared" si="4"/>
        <v>0</v>
      </c>
      <c r="AC86" s="105">
        <f>('общие характеристики'!AA86-Z86)*1.18</f>
        <v>0</v>
      </c>
      <c r="AD86" s="105" t="str">
        <f t="shared" si="5"/>
        <v>-</v>
      </c>
      <c r="AE86" s="116"/>
      <c r="AF86" s="110"/>
      <c r="AG86" s="110"/>
      <c r="AH86" s="117"/>
    </row>
    <row r="87" spans="2:34" ht="15">
      <c r="B87" s="90">
        <v>71</v>
      </c>
      <c r="C87" s="109"/>
      <c r="D87" s="109"/>
      <c r="E87" s="110"/>
      <c r="F87" s="109"/>
      <c r="G87" s="109"/>
      <c r="H87" s="214"/>
      <c r="I87" s="214"/>
      <c r="J87" s="109"/>
      <c r="K87" s="111"/>
      <c r="L87" s="113"/>
      <c r="M87" s="160"/>
      <c r="N87" s="205"/>
      <c r="O87" s="114"/>
      <c r="P87" s="156">
        <f>затраты!$E83</f>
        <v>0</v>
      </c>
      <c r="Q87" s="211"/>
      <c r="R87" s="212"/>
      <c r="S87" s="212"/>
      <c r="T87" s="212"/>
      <c r="U87" s="218"/>
      <c r="V87" s="218"/>
      <c r="W87" s="219"/>
      <c r="X87" s="220"/>
      <c r="Y87" s="115"/>
      <c r="Z87" s="2">
        <f>затраты!$F83</f>
        <v>0</v>
      </c>
      <c r="AA87" s="2">
        <f>доходы!$C78</f>
        <v>0</v>
      </c>
      <c r="AB87" s="85">
        <f t="shared" si="4"/>
        <v>0</v>
      </c>
      <c r="AC87" s="105">
        <f>('общие характеристики'!AA87-Z87)*1.18</f>
        <v>0</v>
      </c>
      <c r="AD87" s="105" t="str">
        <f t="shared" si="5"/>
        <v>-</v>
      </c>
      <c r="AE87" s="116"/>
      <c r="AF87" s="110"/>
      <c r="AG87" s="110"/>
      <c r="AH87" s="117"/>
    </row>
    <row r="88" spans="2:34" ht="15">
      <c r="B88" s="90">
        <v>72</v>
      </c>
      <c r="C88" s="109"/>
      <c r="D88" s="109"/>
      <c r="E88" s="110"/>
      <c r="F88" s="109"/>
      <c r="G88" s="109"/>
      <c r="H88" s="214"/>
      <c r="I88" s="214"/>
      <c r="J88" s="109"/>
      <c r="K88" s="111"/>
      <c r="L88" s="113"/>
      <c r="M88" s="160"/>
      <c r="N88" s="205"/>
      <c r="O88" s="114"/>
      <c r="P88" s="156">
        <f>затраты!$E84</f>
        <v>0</v>
      </c>
      <c r="Q88" s="211"/>
      <c r="R88" s="212"/>
      <c r="S88" s="212"/>
      <c r="T88" s="212"/>
      <c r="U88" s="218"/>
      <c r="V88" s="218"/>
      <c r="W88" s="219"/>
      <c r="X88" s="220"/>
      <c r="Y88" s="115"/>
      <c r="Z88" s="2">
        <f>затраты!$F84</f>
        <v>0</v>
      </c>
      <c r="AA88" s="2">
        <f>доходы!$C79</f>
        <v>0</v>
      </c>
      <c r="AB88" s="85">
        <f t="shared" si="4"/>
        <v>0</v>
      </c>
      <c r="AC88" s="105">
        <f>('общие характеристики'!AA88-Z88)*1.18</f>
        <v>0</v>
      </c>
      <c r="AD88" s="105" t="str">
        <f t="shared" si="5"/>
        <v>-</v>
      </c>
      <c r="AE88" s="116"/>
      <c r="AF88" s="110"/>
      <c r="AG88" s="110"/>
      <c r="AH88" s="117"/>
    </row>
    <row r="89" spans="2:34" ht="15">
      <c r="B89" s="90">
        <v>73</v>
      </c>
      <c r="C89" s="109"/>
      <c r="D89" s="109"/>
      <c r="E89" s="110"/>
      <c r="F89" s="109"/>
      <c r="G89" s="109"/>
      <c r="H89" s="214"/>
      <c r="I89" s="214"/>
      <c r="J89" s="109"/>
      <c r="K89" s="111"/>
      <c r="L89" s="113"/>
      <c r="M89" s="160"/>
      <c r="N89" s="205"/>
      <c r="O89" s="114"/>
      <c r="P89" s="156">
        <f>затраты!$E85</f>
        <v>0</v>
      </c>
      <c r="Q89" s="211"/>
      <c r="R89" s="212"/>
      <c r="S89" s="212"/>
      <c r="T89" s="212"/>
      <c r="U89" s="218"/>
      <c r="V89" s="218"/>
      <c r="W89" s="219"/>
      <c r="X89" s="220"/>
      <c r="Y89" s="115"/>
      <c r="Z89" s="2">
        <f>затраты!$F85</f>
        <v>0</v>
      </c>
      <c r="AA89" s="2">
        <f>доходы!$C80</f>
        <v>0</v>
      </c>
      <c r="AB89" s="85">
        <f t="shared" si="4"/>
        <v>0</v>
      </c>
      <c r="AC89" s="105">
        <f>('общие характеристики'!AA89-Z89)*1.18</f>
        <v>0</v>
      </c>
      <c r="AD89" s="105" t="str">
        <f t="shared" si="5"/>
        <v>-</v>
      </c>
      <c r="AE89" s="116"/>
      <c r="AF89" s="110"/>
      <c r="AG89" s="110"/>
      <c r="AH89" s="117"/>
    </row>
    <row r="90" spans="2:34" ht="15">
      <c r="B90" s="90">
        <v>74</v>
      </c>
      <c r="C90" s="109"/>
      <c r="D90" s="109"/>
      <c r="E90" s="110"/>
      <c r="F90" s="109"/>
      <c r="G90" s="109"/>
      <c r="H90" s="214"/>
      <c r="I90" s="214"/>
      <c r="J90" s="109"/>
      <c r="K90" s="111"/>
      <c r="L90" s="113"/>
      <c r="M90" s="160"/>
      <c r="N90" s="205"/>
      <c r="O90" s="114"/>
      <c r="P90" s="156">
        <f>затраты!$E86</f>
        <v>0</v>
      </c>
      <c r="Q90" s="211"/>
      <c r="R90" s="212"/>
      <c r="S90" s="212"/>
      <c r="T90" s="212"/>
      <c r="U90" s="218"/>
      <c r="V90" s="218"/>
      <c r="W90" s="219"/>
      <c r="X90" s="220"/>
      <c r="Y90" s="115"/>
      <c r="Z90" s="2">
        <f>затраты!$F86</f>
        <v>0</v>
      </c>
      <c r="AA90" s="2">
        <f>доходы!$C81</f>
        <v>0</v>
      </c>
      <c r="AB90" s="85">
        <f t="shared" si="4"/>
        <v>0</v>
      </c>
      <c r="AC90" s="105">
        <f>('общие характеристики'!AA90-Z90)*1.18</f>
        <v>0</v>
      </c>
      <c r="AD90" s="105" t="str">
        <f t="shared" si="5"/>
        <v>-</v>
      </c>
      <c r="AE90" s="116"/>
      <c r="AF90" s="110"/>
      <c r="AG90" s="110"/>
      <c r="AH90" s="117"/>
    </row>
    <row r="91" spans="2:34" ht="15">
      <c r="B91" s="90">
        <v>75</v>
      </c>
      <c r="C91" s="109"/>
      <c r="D91" s="109"/>
      <c r="E91" s="110"/>
      <c r="F91" s="109"/>
      <c r="G91" s="109"/>
      <c r="H91" s="214"/>
      <c r="I91" s="214"/>
      <c r="J91" s="109"/>
      <c r="K91" s="111"/>
      <c r="L91" s="113"/>
      <c r="M91" s="160"/>
      <c r="N91" s="205"/>
      <c r="O91" s="114"/>
      <c r="P91" s="156">
        <f>затраты!$E87</f>
        <v>0</v>
      </c>
      <c r="Q91" s="211"/>
      <c r="R91" s="212"/>
      <c r="S91" s="212"/>
      <c r="T91" s="212"/>
      <c r="U91" s="218"/>
      <c r="V91" s="218"/>
      <c r="W91" s="219"/>
      <c r="X91" s="220"/>
      <c r="Y91" s="115"/>
      <c r="Z91" s="2">
        <f>затраты!$F87</f>
        <v>0</v>
      </c>
      <c r="AA91" s="2">
        <f>доходы!$C82</f>
        <v>0</v>
      </c>
      <c r="AB91" s="85">
        <f t="shared" si="4"/>
        <v>0</v>
      </c>
      <c r="AC91" s="105">
        <f>('общие характеристики'!AA91-Z91)*1.18</f>
        <v>0</v>
      </c>
      <c r="AD91" s="105" t="str">
        <f t="shared" si="5"/>
        <v>-</v>
      </c>
      <c r="AE91" s="116"/>
      <c r="AF91" s="110"/>
      <c r="AG91" s="110"/>
      <c r="AH91" s="117"/>
    </row>
    <row r="92" spans="2:34" ht="15">
      <c r="B92" s="90">
        <v>76</v>
      </c>
      <c r="C92" s="109"/>
      <c r="D92" s="109"/>
      <c r="E92" s="110"/>
      <c r="F92" s="109"/>
      <c r="G92" s="109"/>
      <c r="H92" s="214"/>
      <c r="I92" s="214"/>
      <c r="J92" s="109"/>
      <c r="K92" s="111"/>
      <c r="L92" s="113"/>
      <c r="M92" s="160"/>
      <c r="N92" s="205"/>
      <c r="O92" s="114"/>
      <c r="P92" s="156">
        <f>затраты!$E88</f>
        <v>0</v>
      </c>
      <c r="Q92" s="211"/>
      <c r="R92" s="212"/>
      <c r="S92" s="212"/>
      <c r="T92" s="212"/>
      <c r="U92" s="218"/>
      <c r="V92" s="218"/>
      <c r="W92" s="219"/>
      <c r="X92" s="220"/>
      <c r="Y92" s="115"/>
      <c r="Z92" s="2">
        <f>затраты!$F88</f>
        <v>0</v>
      </c>
      <c r="AA92" s="2">
        <f>доходы!$C83</f>
        <v>0</v>
      </c>
      <c r="AB92" s="85">
        <f t="shared" si="4"/>
        <v>0</v>
      </c>
      <c r="AC92" s="105">
        <f>('общие характеристики'!AA92-Z92)*1.18</f>
        <v>0</v>
      </c>
      <c r="AD92" s="105" t="str">
        <f t="shared" si="5"/>
        <v>-</v>
      </c>
      <c r="AE92" s="116"/>
      <c r="AF92" s="110"/>
      <c r="AG92" s="110"/>
      <c r="AH92" s="117"/>
    </row>
    <row r="93" spans="2:34" ht="15">
      <c r="B93" s="90">
        <v>77</v>
      </c>
      <c r="C93" s="109"/>
      <c r="D93" s="109"/>
      <c r="E93" s="110"/>
      <c r="F93" s="109"/>
      <c r="G93" s="109"/>
      <c r="H93" s="214"/>
      <c r="I93" s="214"/>
      <c r="J93" s="109"/>
      <c r="K93" s="111"/>
      <c r="L93" s="113"/>
      <c r="M93" s="160"/>
      <c r="N93" s="205"/>
      <c r="O93" s="114"/>
      <c r="P93" s="156">
        <f>затраты!$E89</f>
        <v>0</v>
      </c>
      <c r="Q93" s="211"/>
      <c r="R93" s="212"/>
      <c r="S93" s="212"/>
      <c r="T93" s="212"/>
      <c r="U93" s="218"/>
      <c r="V93" s="218"/>
      <c r="W93" s="219"/>
      <c r="X93" s="220"/>
      <c r="Y93" s="115"/>
      <c r="Z93" s="2">
        <f>затраты!$F89</f>
        <v>0</v>
      </c>
      <c r="AA93" s="2">
        <f>доходы!$C84</f>
        <v>0</v>
      </c>
      <c r="AB93" s="85">
        <f t="shared" si="4"/>
        <v>0</v>
      </c>
      <c r="AC93" s="105">
        <f>('общие характеристики'!AA93-Z93)*1.18</f>
        <v>0</v>
      </c>
      <c r="AD93" s="105" t="str">
        <f t="shared" si="5"/>
        <v>-</v>
      </c>
      <c r="AE93" s="116"/>
      <c r="AF93" s="110"/>
      <c r="AG93" s="110"/>
      <c r="AH93" s="117"/>
    </row>
    <row r="94" spans="2:34" ht="15">
      <c r="B94" s="90">
        <v>78</v>
      </c>
      <c r="C94" s="109"/>
      <c r="D94" s="109"/>
      <c r="E94" s="110"/>
      <c r="F94" s="109"/>
      <c r="G94" s="109"/>
      <c r="H94" s="214"/>
      <c r="I94" s="214"/>
      <c r="J94" s="109"/>
      <c r="K94" s="111"/>
      <c r="L94" s="113"/>
      <c r="M94" s="160"/>
      <c r="N94" s="205"/>
      <c r="O94" s="114"/>
      <c r="P94" s="156">
        <f>затраты!$E90</f>
        <v>0</v>
      </c>
      <c r="Q94" s="211"/>
      <c r="R94" s="212"/>
      <c r="S94" s="212"/>
      <c r="T94" s="212"/>
      <c r="U94" s="218"/>
      <c r="V94" s="218"/>
      <c r="W94" s="219"/>
      <c r="X94" s="220"/>
      <c r="Y94" s="115"/>
      <c r="Z94" s="2">
        <f>затраты!$F90</f>
        <v>0</v>
      </c>
      <c r="AA94" s="2">
        <f>доходы!$C85</f>
        <v>0</v>
      </c>
      <c r="AB94" s="85">
        <f t="shared" si="4"/>
        <v>0</v>
      </c>
      <c r="AC94" s="105">
        <f>('общие характеристики'!AA94-Z94)*1.18</f>
        <v>0</v>
      </c>
      <c r="AD94" s="105" t="str">
        <f t="shared" si="5"/>
        <v>-</v>
      </c>
      <c r="AE94" s="116"/>
      <c r="AF94" s="110"/>
      <c r="AG94" s="110"/>
      <c r="AH94" s="117"/>
    </row>
    <row r="95" spans="2:34" ht="15">
      <c r="B95" s="90">
        <v>79</v>
      </c>
      <c r="C95" s="109"/>
      <c r="D95" s="109"/>
      <c r="E95" s="110"/>
      <c r="F95" s="109"/>
      <c r="G95" s="109"/>
      <c r="H95" s="214"/>
      <c r="I95" s="214"/>
      <c r="J95" s="109"/>
      <c r="K95" s="111"/>
      <c r="L95" s="113"/>
      <c r="M95" s="160"/>
      <c r="N95" s="205"/>
      <c r="O95" s="114"/>
      <c r="P95" s="156">
        <f>затраты!$E91</f>
        <v>0</v>
      </c>
      <c r="Q95" s="211"/>
      <c r="R95" s="212"/>
      <c r="S95" s="212"/>
      <c r="T95" s="212"/>
      <c r="U95" s="218"/>
      <c r="V95" s="218"/>
      <c r="W95" s="219"/>
      <c r="X95" s="220"/>
      <c r="Y95" s="115"/>
      <c r="Z95" s="2">
        <f>затраты!$F91</f>
        <v>0</v>
      </c>
      <c r="AA95" s="2">
        <f>доходы!$C86</f>
        <v>0</v>
      </c>
      <c r="AB95" s="85">
        <f t="shared" si="4"/>
        <v>0</v>
      </c>
      <c r="AC95" s="105">
        <f>('общие характеристики'!AA95-Z95)*1.18</f>
        <v>0</v>
      </c>
      <c r="AD95" s="105" t="str">
        <f t="shared" si="5"/>
        <v>-</v>
      </c>
      <c r="AE95" s="116"/>
      <c r="AF95" s="110"/>
      <c r="AG95" s="110"/>
      <c r="AH95" s="117"/>
    </row>
    <row r="96" spans="2:34" ht="15">
      <c r="B96" s="90">
        <v>80</v>
      </c>
      <c r="C96" s="109"/>
      <c r="D96" s="109"/>
      <c r="E96" s="110"/>
      <c r="F96" s="109"/>
      <c r="G96" s="109"/>
      <c r="H96" s="214"/>
      <c r="I96" s="214"/>
      <c r="J96" s="109"/>
      <c r="K96" s="111"/>
      <c r="L96" s="113"/>
      <c r="M96" s="160"/>
      <c r="N96" s="205"/>
      <c r="O96" s="114"/>
      <c r="P96" s="156">
        <f>затраты!$E92</f>
        <v>0</v>
      </c>
      <c r="Q96" s="211"/>
      <c r="R96" s="212"/>
      <c r="S96" s="212"/>
      <c r="T96" s="212"/>
      <c r="U96" s="218"/>
      <c r="V96" s="218"/>
      <c r="W96" s="219"/>
      <c r="X96" s="220"/>
      <c r="Y96" s="115"/>
      <c r="Z96" s="2">
        <f>затраты!$F92</f>
        <v>0</v>
      </c>
      <c r="AA96" s="2">
        <f>доходы!$C87</f>
        <v>0</v>
      </c>
      <c r="AB96" s="85">
        <f t="shared" si="4"/>
        <v>0</v>
      </c>
      <c r="AC96" s="105">
        <f>('общие характеристики'!AA96-Z96)*1.18</f>
        <v>0</v>
      </c>
      <c r="AD96" s="105" t="str">
        <f t="shared" si="5"/>
        <v>-</v>
      </c>
      <c r="AE96" s="116"/>
      <c r="AF96" s="110"/>
      <c r="AG96" s="110"/>
      <c r="AH96" s="117"/>
    </row>
    <row r="97" spans="2:34" ht="15">
      <c r="B97" s="90">
        <v>81</v>
      </c>
      <c r="C97" s="109"/>
      <c r="D97" s="109"/>
      <c r="E97" s="110"/>
      <c r="F97" s="109"/>
      <c r="G97" s="109"/>
      <c r="H97" s="214"/>
      <c r="I97" s="214"/>
      <c r="J97" s="109"/>
      <c r="K97" s="111"/>
      <c r="L97" s="113"/>
      <c r="M97" s="160"/>
      <c r="N97" s="205"/>
      <c r="O97" s="114"/>
      <c r="P97" s="156">
        <f>затраты!$E93</f>
        <v>0</v>
      </c>
      <c r="Q97" s="211"/>
      <c r="R97" s="212"/>
      <c r="S97" s="212"/>
      <c r="T97" s="212"/>
      <c r="U97" s="218"/>
      <c r="V97" s="218"/>
      <c r="W97" s="219"/>
      <c r="X97" s="220"/>
      <c r="Y97" s="115"/>
      <c r="Z97" s="2">
        <f>затраты!$F93</f>
        <v>0</v>
      </c>
      <c r="AA97" s="2">
        <f>доходы!$C88</f>
        <v>0</v>
      </c>
      <c r="AB97" s="85">
        <f t="shared" si="4"/>
        <v>0</v>
      </c>
      <c r="AC97" s="105">
        <f>('общие характеристики'!AA97-Z97)*1.18</f>
        <v>0</v>
      </c>
      <c r="AD97" s="105" t="str">
        <f t="shared" si="5"/>
        <v>-</v>
      </c>
      <c r="AE97" s="116"/>
      <c r="AF97" s="110"/>
      <c r="AG97" s="110"/>
      <c r="AH97" s="117"/>
    </row>
    <row r="98" spans="2:34" ht="15">
      <c r="B98" s="90">
        <v>82</v>
      </c>
      <c r="C98" s="109"/>
      <c r="D98" s="109"/>
      <c r="E98" s="110"/>
      <c r="F98" s="109"/>
      <c r="G98" s="109"/>
      <c r="H98" s="214"/>
      <c r="I98" s="214"/>
      <c r="J98" s="109"/>
      <c r="K98" s="111"/>
      <c r="L98" s="113"/>
      <c r="M98" s="160"/>
      <c r="N98" s="205"/>
      <c r="O98" s="114"/>
      <c r="P98" s="156">
        <f>затраты!$E94</f>
        <v>0</v>
      </c>
      <c r="Q98" s="211"/>
      <c r="R98" s="212"/>
      <c r="S98" s="212"/>
      <c r="T98" s="212"/>
      <c r="U98" s="218"/>
      <c r="V98" s="218"/>
      <c r="W98" s="219"/>
      <c r="X98" s="220"/>
      <c r="Y98" s="115"/>
      <c r="Z98" s="2">
        <f>затраты!$F94</f>
        <v>0</v>
      </c>
      <c r="AA98" s="2">
        <f>доходы!$C89</f>
        <v>0</v>
      </c>
      <c r="AB98" s="85">
        <f t="shared" si="4"/>
        <v>0</v>
      </c>
      <c r="AC98" s="105">
        <f>('общие характеристики'!AA98-Z98)*1.18</f>
        <v>0</v>
      </c>
      <c r="AD98" s="105" t="str">
        <f t="shared" si="5"/>
        <v>-</v>
      </c>
      <c r="AE98" s="116"/>
      <c r="AF98" s="110"/>
      <c r="AG98" s="110"/>
      <c r="AH98" s="117"/>
    </row>
    <row r="99" spans="2:34" ht="15">
      <c r="B99" s="90">
        <v>83</v>
      </c>
      <c r="C99" s="109"/>
      <c r="D99" s="109"/>
      <c r="E99" s="110"/>
      <c r="F99" s="109"/>
      <c r="G99" s="109"/>
      <c r="H99" s="214"/>
      <c r="I99" s="214"/>
      <c r="J99" s="109"/>
      <c r="K99" s="111"/>
      <c r="L99" s="113"/>
      <c r="M99" s="160"/>
      <c r="N99" s="205"/>
      <c r="O99" s="114"/>
      <c r="P99" s="156">
        <f>затраты!$E95</f>
        <v>0</v>
      </c>
      <c r="Q99" s="211"/>
      <c r="R99" s="212"/>
      <c r="S99" s="212"/>
      <c r="T99" s="212"/>
      <c r="U99" s="218"/>
      <c r="V99" s="218"/>
      <c r="W99" s="219"/>
      <c r="X99" s="220"/>
      <c r="Y99" s="115"/>
      <c r="Z99" s="2">
        <f>затраты!$F95</f>
        <v>0</v>
      </c>
      <c r="AA99" s="2">
        <f>доходы!$C90</f>
        <v>0</v>
      </c>
      <c r="AB99" s="85">
        <f t="shared" si="4"/>
        <v>0</v>
      </c>
      <c r="AC99" s="105">
        <f>('общие характеристики'!AA99-Z99)*1.18</f>
        <v>0</v>
      </c>
      <c r="AD99" s="105" t="str">
        <f t="shared" si="5"/>
        <v>-</v>
      </c>
      <c r="AE99" s="116"/>
      <c r="AF99" s="110"/>
      <c r="AG99" s="110"/>
      <c r="AH99" s="117"/>
    </row>
    <row r="100" spans="2:34" ht="15">
      <c r="B100" s="90">
        <v>84</v>
      </c>
      <c r="C100" s="109"/>
      <c r="D100" s="109"/>
      <c r="E100" s="110"/>
      <c r="F100" s="109"/>
      <c r="G100" s="109"/>
      <c r="H100" s="214"/>
      <c r="I100" s="214"/>
      <c r="J100" s="109"/>
      <c r="K100" s="111"/>
      <c r="L100" s="113"/>
      <c r="M100" s="160"/>
      <c r="N100" s="205"/>
      <c r="O100" s="114"/>
      <c r="P100" s="156">
        <f>затраты!$E96</f>
        <v>0</v>
      </c>
      <c r="Q100" s="211"/>
      <c r="R100" s="212"/>
      <c r="S100" s="212"/>
      <c r="T100" s="212"/>
      <c r="U100" s="218"/>
      <c r="V100" s="218"/>
      <c r="W100" s="219"/>
      <c r="X100" s="220"/>
      <c r="Y100" s="115"/>
      <c r="Z100" s="2">
        <f>затраты!$F96</f>
        <v>0</v>
      </c>
      <c r="AA100" s="2">
        <f>доходы!$C91</f>
        <v>0</v>
      </c>
      <c r="AB100" s="85">
        <f t="shared" si="4"/>
        <v>0</v>
      </c>
      <c r="AC100" s="105">
        <f>('общие характеристики'!AA100-Z100)*1.18</f>
        <v>0</v>
      </c>
      <c r="AD100" s="105" t="str">
        <f t="shared" si="5"/>
        <v>-</v>
      </c>
      <c r="AE100" s="116"/>
      <c r="AF100" s="110"/>
      <c r="AG100" s="110"/>
      <c r="AH100" s="117"/>
    </row>
    <row r="101" spans="2:34" ht="15">
      <c r="B101" s="90">
        <v>85</v>
      </c>
      <c r="C101" s="109"/>
      <c r="D101" s="109"/>
      <c r="E101" s="110"/>
      <c r="F101" s="109"/>
      <c r="G101" s="109"/>
      <c r="H101" s="214"/>
      <c r="I101" s="214"/>
      <c r="J101" s="109"/>
      <c r="K101" s="111"/>
      <c r="L101" s="113"/>
      <c r="M101" s="160"/>
      <c r="N101" s="205"/>
      <c r="O101" s="114"/>
      <c r="P101" s="156">
        <f>затраты!$E97</f>
        <v>0</v>
      </c>
      <c r="Q101" s="211"/>
      <c r="R101" s="212"/>
      <c r="S101" s="212"/>
      <c r="T101" s="212"/>
      <c r="U101" s="218"/>
      <c r="V101" s="218"/>
      <c r="W101" s="219"/>
      <c r="X101" s="220"/>
      <c r="Y101" s="115"/>
      <c r="Z101" s="2">
        <f>затраты!$F97</f>
        <v>0</v>
      </c>
      <c r="AA101" s="2">
        <f>доходы!$C92</f>
        <v>0</v>
      </c>
      <c r="AB101" s="85">
        <f t="shared" si="4"/>
        <v>0</v>
      </c>
      <c r="AC101" s="105">
        <f>('общие характеристики'!AA101-Z101)*1.18</f>
        <v>0</v>
      </c>
      <c r="AD101" s="105" t="str">
        <f t="shared" si="5"/>
        <v>-</v>
      </c>
      <c r="AE101" s="116"/>
      <c r="AF101" s="110"/>
      <c r="AG101" s="110"/>
      <c r="AH101" s="117"/>
    </row>
    <row r="102" spans="2:34" ht="15">
      <c r="B102" s="90">
        <v>86</v>
      </c>
      <c r="C102" s="109"/>
      <c r="D102" s="109"/>
      <c r="E102" s="110"/>
      <c r="F102" s="109"/>
      <c r="G102" s="109"/>
      <c r="H102" s="214"/>
      <c r="I102" s="214"/>
      <c r="J102" s="109"/>
      <c r="K102" s="111"/>
      <c r="L102" s="113"/>
      <c r="M102" s="160"/>
      <c r="N102" s="205"/>
      <c r="O102" s="114"/>
      <c r="P102" s="156">
        <f>затраты!$E98</f>
        <v>0</v>
      </c>
      <c r="Q102" s="211"/>
      <c r="R102" s="212"/>
      <c r="S102" s="212"/>
      <c r="T102" s="212"/>
      <c r="U102" s="218"/>
      <c r="V102" s="218"/>
      <c r="W102" s="219"/>
      <c r="X102" s="220"/>
      <c r="Y102" s="115"/>
      <c r="Z102" s="2">
        <f>затраты!$F98</f>
        <v>0</v>
      </c>
      <c r="AA102" s="2">
        <f>доходы!$C93</f>
        <v>0</v>
      </c>
      <c r="AB102" s="85">
        <f t="shared" si="4"/>
        <v>0</v>
      </c>
      <c r="AC102" s="105">
        <f>('общие характеристики'!AA102-Z102)*1.18</f>
        <v>0</v>
      </c>
      <c r="AD102" s="105" t="str">
        <f t="shared" si="5"/>
        <v>-</v>
      </c>
      <c r="AE102" s="116"/>
      <c r="AF102" s="110"/>
      <c r="AG102" s="110"/>
      <c r="AH102" s="117"/>
    </row>
    <row r="103" spans="2:34" ht="15">
      <c r="B103" s="90">
        <v>87</v>
      </c>
      <c r="C103" s="109"/>
      <c r="D103" s="109"/>
      <c r="E103" s="110"/>
      <c r="F103" s="109"/>
      <c r="G103" s="109"/>
      <c r="H103" s="214"/>
      <c r="I103" s="214"/>
      <c r="J103" s="109"/>
      <c r="K103" s="111"/>
      <c r="L103" s="113"/>
      <c r="M103" s="160"/>
      <c r="N103" s="205"/>
      <c r="O103" s="114"/>
      <c r="P103" s="156">
        <f>затраты!$E99</f>
        <v>0</v>
      </c>
      <c r="Q103" s="211"/>
      <c r="R103" s="212"/>
      <c r="S103" s="212"/>
      <c r="T103" s="212"/>
      <c r="U103" s="218"/>
      <c r="V103" s="218"/>
      <c r="W103" s="219"/>
      <c r="X103" s="220"/>
      <c r="Y103" s="115"/>
      <c r="Z103" s="2">
        <f>затраты!$F99</f>
        <v>0</v>
      </c>
      <c r="AA103" s="2">
        <f>доходы!$C94</f>
        <v>0</v>
      </c>
      <c r="AB103" s="85">
        <f t="shared" si="4"/>
        <v>0</v>
      </c>
      <c r="AC103" s="105">
        <f>('общие характеристики'!AA103-Z103)*1.18</f>
        <v>0</v>
      </c>
      <c r="AD103" s="105" t="str">
        <f t="shared" si="5"/>
        <v>-</v>
      </c>
      <c r="AE103" s="116"/>
      <c r="AF103" s="110"/>
      <c r="AG103" s="110"/>
      <c r="AH103" s="117"/>
    </row>
    <row r="104" spans="2:34" ht="15">
      <c r="B104" s="90">
        <v>88</v>
      </c>
      <c r="C104" s="109"/>
      <c r="D104" s="109"/>
      <c r="E104" s="110"/>
      <c r="F104" s="109"/>
      <c r="G104" s="109"/>
      <c r="H104" s="214"/>
      <c r="I104" s="214"/>
      <c r="J104" s="109"/>
      <c r="K104" s="111"/>
      <c r="L104" s="113"/>
      <c r="M104" s="160"/>
      <c r="N104" s="205"/>
      <c r="O104" s="114"/>
      <c r="P104" s="156">
        <f>затраты!$E100</f>
        <v>0</v>
      </c>
      <c r="Q104" s="211"/>
      <c r="R104" s="212"/>
      <c r="S104" s="212"/>
      <c r="T104" s="212"/>
      <c r="U104" s="218"/>
      <c r="V104" s="218"/>
      <c r="W104" s="219"/>
      <c r="X104" s="220"/>
      <c r="Y104" s="115"/>
      <c r="Z104" s="2">
        <f>затраты!$F100</f>
        <v>0</v>
      </c>
      <c r="AA104" s="2">
        <f>доходы!$C95</f>
        <v>0</v>
      </c>
      <c r="AB104" s="85">
        <f t="shared" si="4"/>
        <v>0</v>
      </c>
      <c r="AC104" s="105">
        <f>('общие характеристики'!AA104-Z104)*1.18</f>
        <v>0</v>
      </c>
      <c r="AD104" s="105" t="str">
        <f t="shared" si="5"/>
        <v>-</v>
      </c>
      <c r="AE104" s="116"/>
      <c r="AF104" s="110"/>
      <c r="AG104" s="110"/>
      <c r="AH104" s="117"/>
    </row>
    <row r="105" spans="2:34" ht="15">
      <c r="B105" s="90">
        <v>89</v>
      </c>
      <c r="C105" s="109"/>
      <c r="D105" s="109"/>
      <c r="E105" s="110"/>
      <c r="F105" s="109"/>
      <c r="G105" s="109"/>
      <c r="H105" s="214"/>
      <c r="I105" s="214"/>
      <c r="J105" s="109"/>
      <c r="K105" s="111"/>
      <c r="L105" s="113"/>
      <c r="M105" s="160"/>
      <c r="N105" s="205"/>
      <c r="O105" s="114"/>
      <c r="P105" s="156">
        <f>затраты!$E101</f>
        <v>0</v>
      </c>
      <c r="Q105" s="211"/>
      <c r="R105" s="212"/>
      <c r="S105" s="212"/>
      <c r="T105" s="212"/>
      <c r="U105" s="218"/>
      <c r="V105" s="218"/>
      <c r="W105" s="219"/>
      <c r="X105" s="220"/>
      <c r="Y105" s="115"/>
      <c r="Z105" s="2">
        <f>затраты!$F101</f>
        <v>0</v>
      </c>
      <c r="AA105" s="2">
        <f>доходы!$C96</f>
        <v>0</v>
      </c>
      <c r="AB105" s="85">
        <f t="shared" si="4"/>
        <v>0</v>
      </c>
      <c r="AC105" s="105">
        <f>('общие характеристики'!AA105-Z105)*1.18</f>
        <v>0</v>
      </c>
      <c r="AD105" s="105" t="str">
        <f t="shared" si="5"/>
        <v>-</v>
      </c>
      <c r="AE105" s="116"/>
      <c r="AF105" s="110"/>
      <c r="AG105" s="110"/>
      <c r="AH105" s="117"/>
    </row>
    <row r="106" spans="2:34" ht="15">
      <c r="B106" s="90">
        <v>90</v>
      </c>
      <c r="C106" s="109"/>
      <c r="D106" s="109"/>
      <c r="E106" s="110"/>
      <c r="F106" s="109"/>
      <c r="G106" s="109"/>
      <c r="H106" s="214"/>
      <c r="I106" s="214"/>
      <c r="J106" s="109"/>
      <c r="K106" s="111"/>
      <c r="L106" s="113"/>
      <c r="M106" s="160"/>
      <c r="N106" s="205"/>
      <c r="O106" s="114"/>
      <c r="P106" s="156">
        <f>затраты!$E102</f>
        <v>0</v>
      </c>
      <c r="Q106" s="211"/>
      <c r="R106" s="212"/>
      <c r="S106" s="212"/>
      <c r="T106" s="212"/>
      <c r="U106" s="218"/>
      <c r="V106" s="218"/>
      <c r="W106" s="219"/>
      <c r="X106" s="220"/>
      <c r="Y106" s="115"/>
      <c r="Z106" s="2">
        <f>затраты!$F102</f>
        <v>0</v>
      </c>
      <c r="AA106" s="2">
        <f>доходы!$C97</f>
        <v>0</v>
      </c>
      <c r="AB106" s="85">
        <f t="shared" si="4"/>
        <v>0</v>
      </c>
      <c r="AC106" s="105">
        <f>('общие характеристики'!AA106-Z106)*1.18</f>
        <v>0</v>
      </c>
      <c r="AD106" s="105" t="str">
        <f t="shared" si="5"/>
        <v>-</v>
      </c>
      <c r="AE106" s="116"/>
      <c r="AF106" s="110"/>
      <c r="AG106" s="110"/>
      <c r="AH106" s="117"/>
    </row>
    <row r="107" spans="2:34" ht="15">
      <c r="B107" s="90">
        <v>91</v>
      </c>
      <c r="C107" s="109"/>
      <c r="D107" s="109"/>
      <c r="E107" s="110"/>
      <c r="F107" s="109"/>
      <c r="G107" s="109"/>
      <c r="H107" s="214"/>
      <c r="I107" s="214"/>
      <c r="J107" s="109"/>
      <c r="K107" s="111"/>
      <c r="L107" s="113"/>
      <c r="M107" s="160"/>
      <c r="N107" s="205"/>
      <c r="O107" s="114"/>
      <c r="P107" s="156">
        <f>затраты!$E103</f>
        <v>0</v>
      </c>
      <c r="Q107" s="211"/>
      <c r="R107" s="212"/>
      <c r="S107" s="212"/>
      <c r="T107" s="212"/>
      <c r="U107" s="218"/>
      <c r="V107" s="218"/>
      <c r="W107" s="219"/>
      <c r="X107" s="220"/>
      <c r="Y107" s="115"/>
      <c r="Z107" s="2">
        <f>затраты!$F103</f>
        <v>0</v>
      </c>
      <c r="AA107" s="2">
        <f>доходы!$C98</f>
        <v>0</v>
      </c>
      <c r="AB107" s="85">
        <f t="shared" si="4"/>
        <v>0</v>
      </c>
      <c r="AC107" s="105">
        <f>('общие характеристики'!AA107-Z107)*1.18</f>
        <v>0</v>
      </c>
      <c r="AD107" s="105" t="str">
        <f t="shared" si="5"/>
        <v>-</v>
      </c>
      <c r="AE107" s="116"/>
      <c r="AF107" s="110"/>
      <c r="AG107" s="110"/>
      <c r="AH107" s="117"/>
    </row>
    <row r="108" spans="2:34" ht="15">
      <c r="B108" s="90">
        <v>92</v>
      </c>
      <c r="C108" s="109"/>
      <c r="D108" s="109"/>
      <c r="E108" s="110"/>
      <c r="F108" s="109"/>
      <c r="G108" s="109"/>
      <c r="H108" s="214"/>
      <c r="I108" s="214"/>
      <c r="J108" s="109"/>
      <c r="K108" s="111"/>
      <c r="L108" s="113"/>
      <c r="M108" s="160"/>
      <c r="N108" s="205"/>
      <c r="O108" s="114"/>
      <c r="P108" s="156">
        <f>затраты!$E104</f>
        <v>0</v>
      </c>
      <c r="Q108" s="211"/>
      <c r="R108" s="212"/>
      <c r="S108" s="212"/>
      <c r="T108" s="212"/>
      <c r="U108" s="218"/>
      <c r="V108" s="218"/>
      <c r="W108" s="219"/>
      <c r="X108" s="220"/>
      <c r="Y108" s="115"/>
      <c r="Z108" s="2">
        <f>затраты!$F104</f>
        <v>0</v>
      </c>
      <c r="AA108" s="2">
        <f>доходы!$C99</f>
        <v>0</v>
      </c>
      <c r="AB108" s="85">
        <f t="shared" si="4"/>
        <v>0</v>
      </c>
      <c r="AC108" s="105">
        <f>('общие характеристики'!AA108-Z108)*1.18</f>
        <v>0</v>
      </c>
      <c r="AD108" s="105" t="str">
        <f t="shared" si="5"/>
        <v>-</v>
      </c>
      <c r="AE108" s="116"/>
      <c r="AF108" s="110"/>
      <c r="AG108" s="110"/>
      <c r="AH108" s="117"/>
    </row>
    <row r="109" spans="2:34" ht="15">
      <c r="B109" s="90">
        <v>93</v>
      </c>
      <c r="C109" s="109"/>
      <c r="D109" s="109"/>
      <c r="E109" s="110"/>
      <c r="F109" s="109"/>
      <c r="G109" s="109"/>
      <c r="H109" s="214"/>
      <c r="I109" s="214"/>
      <c r="J109" s="109"/>
      <c r="K109" s="111"/>
      <c r="L109" s="113"/>
      <c r="M109" s="160"/>
      <c r="N109" s="205"/>
      <c r="O109" s="114"/>
      <c r="P109" s="156">
        <f>затраты!$E105</f>
        <v>0</v>
      </c>
      <c r="Q109" s="211"/>
      <c r="R109" s="212"/>
      <c r="S109" s="212"/>
      <c r="T109" s="212"/>
      <c r="U109" s="218"/>
      <c r="V109" s="218"/>
      <c r="W109" s="219"/>
      <c r="X109" s="220"/>
      <c r="Y109" s="115"/>
      <c r="Z109" s="2">
        <f>затраты!$F105</f>
        <v>0</v>
      </c>
      <c r="AA109" s="2">
        <f>доходы!$C100</f>
        <v>0</v>
      </c>
      <c r="AB109" s="85">
        <f t="shared" si="4"/>
        <v>0</v>
      </c>
      <c r="AC109" s="105">
        <f>('общие характеристики'!AA109-Z109)*1.18</f>
        <v>0</v>
      </c>
      <c r="AD109" s="105" t="str">
        <f t="shared" si="5"/>
        <v>-</v>
      </c>
      <c r="AE109" s="116"/>
      <c r="AF109" s="110"/>
      <c r="AG109" s="110"/>
      <c r="AH109" s="117"/>
    </row>
    <row r="110" spans="2:34" ht="15">
      <c r="B110" s="90">
        <v>94</v>
      </c>
      <c r="C110" s="109"/>
      <c r="D110" s="109"/>
      <c r="E110" s="110"/>
      <c r="F110" s="109"/>
      <c r="G110" s="109"/>
      <c r="H110" s="214"/>
      <c r="I110" s="214"/>
      <c r="J110" s="109"/>
      <c r="K110" s="111"/>
      <c r="L110" s="113"/>
      <c r="M110" s="160"/>
      <c r="N110" s="205"/>
      <c r="O110" s="114"/>
      <c r="P110" s="156">
        <f>затраты!$E106</f>
        <v>0</v>
      </c>
      <c r="Q110" s="211"/>
      <c r="R110" s="212"/>
      <c r="S110" s="212"/>
      <c r="T110" s="212"/>
      <c r="U110" s="218"/>
      <c r="V110" s="218"/>
      <c r="W110" s="219"/>
      <c r="X110" s="220"/>
      <c r="Y110" s="115"/>
      <c r="Z110" s="2">
        <f>затраты!$F106</f>
        <v>0</v>
      </c>
      <c r="AA110" s="2">
        <f>доходы!$C101</f>
        <v>0</v>
      </c>
      <c r="AB110" s="85">
        <f t="shared" si="4"/>
        <v>0</v>
      </c>
      <c r="AC110" s="105">
        <f>('общие характеристики'!AA110-Z110)*1.18</f>
        <v>0</v>
      </c>
      <c r="AD110" s="105" t="str">
        <f t="shared" si="5"/>
        <v>-</v>
      </c>
      <c r="AE110" s="116"/>
      <c r="AF110" s="110"/>
      <c r="AG110" s="110"/>
      <c r="AH110" s="117"/>
    </row>
    <row r="111" spans="2:34" ht="15">
      <c r="B111" s="90">
        <v>95</v>
      </c>
      <c r="C111" s="109"/>
      <c r="D111" s="109"/>
      <c r="E111" s="110"/>
      <c r="F111" s="109"/>
      <c r="G111" s="109"/>
      <c r="H111" s="214"/>
      <c r="I111" s="214"/>
      <c r="J111" s="109"/>
      <c r="K111" s="111"/>
      <c r="L111" s="113"/>
      <c r="M111" s="160"/>
      <c r="N111" s="205"/>
      <c r="O111" s="114"/>
      <c r="P111" s="156">
        <f>затраты!$E107</f>
        <v>0</v>
      </c>
      <c r="Q111" s="211"/>
      <c r="R111" s="212"/>
      <c r="S111" s="212"/>
      <c r="T111" s="212"/>
      <c r="U111" s="218"/>
      <c r="V111" s="218"/>
      <c r="W111" s="219"/>
      <c r="X111" s="220"/>
      <c r="Y111" s="115"/>
      <c r="Z111" s="2">
        <f>затраты!$F107</f>
        <v>0</v>
      </c>
      <c r="AA111" s="2">
        <f>доходы!$C102</f>
        <v>0</v>
      </c>
      <c r="AB111" s="85">
        <f t="shared" si="4"/>
        <v>0</v>
      </c>
      <c r="AC111" s="105">
        <f>('общие характеристики'!AA111-Z111)*1.18</f>
        <v>0</v>
      </c>
      <c r="AD111" s="105" t="str">
        <f t="shared" si="5"/>
        <v>-</v>
      </c>
      <c r="AE111" s="116"/>
      <c r="AF111" s="110"/>
      <c r="AG111" s="110"/>
      <c r="AH111" s="117"/>
    </row>
    <row r="112" spans="2:34" ht="15">
      <c r="B112" s="90">
        <v>96</v>
      </c>
      <c r="C112" s="109"/>
      <c r="D112" s="109"/>
      <c r="E112" s="110"/>
      <c r="F112" s="109"/>
      <c r="G112" s="109"/>
      <c r="H112" s="214"/>
      <c r="I112" s="214"/>
      <c r="J112" s="109"/>
      <c r="K112" s="111"/>
      <c r="L112" s="113"/>
      <c r="M112" s="160"/>
      <c r="N112" s="205"/>
      <c r="O112" s="114"/>
      <c r="P112" s="156">
        <f>затраты!$E108</f>
        <v>0</v>
      </c>
      <c r="Q112" s="211"/>
      <c r="R112" s="212"/>
      <c r="S112" s="212"/>
      <c r="T112" s="212"/>
      <c r="U112" s="218"/>
      <c r="V112" s="218"/>
      <c r="W112" s="219"/>
      <c r="X112" s="220"/>
      <c r="Y112" s="115"/>
      <c r="Z112" s="2">
        <f>затраты!$F108</f>
        <v>0</v>
      </c>
      <c r="AA112" s="2">
        <f>доходы!$C103</f>
        <v>0</v>
      </c>
      <c r="AB112" s="85">
        <f t="shared" si="4"/>
        <v>0</v>
      </c>
      <c r="AC112" s="105">
        <f>('общие характеристики'!AA112-Z112)*1.18</f>
        <v>0</v>
      </c>
      <c r="AD112" s="105" t="str">
        <f t="shared" si="5"/>
        <v>-</v>
      </c>
      <c r="AE112" s="116"/>
      <c r="AF112" s="110"/>
      <c r="AG112" s="110"/>
      <c r="AH112" s="117"/>
    </row>
    <row r="113" spans="2:34" ht="15">
      <c r="B113" s="90">
        <v>97</v>
      </c>
      <c r="C113" s="109"/>
      <c r="D113" s="109"/>
      <c r="E113" s="110"/>
      <c r="F113" s="109"/>
      <c r="G113" s="109"/>
      <c r="H113" s="214"/>
      <c r="I113" s="214"/>
      <c r="J113" s="109"/>
      <c r="K113" s="111"/>
      <c r="L113" s="113"/>
      <c r="M113" s="160"/>
      <c r="N113" s="205"/>
      <c r="O113" s="114"/>
      <c r="P113" s="156">
        <f>затраты!$E109</f>
        <v>0</v>
      </c>
      <c r="Q113" s="211"/>
      <c r="R113" s="212"/>
      <c r="S113" s="212"/>
      <c r="T113" s="212"/>
      <c r="U113" s="218"/>
      <c r="V113" s="218"/>
      <c r="W113" s="219"/>
      <c r="X113" s="220"/>
      <c r="Y113" s="115"/>
      <c r="Z113" s="2">
        <f>затраты!$F109</f>
        <v>0</v>
      </c>
      <c r="AA113" s="2">
        <f>доходы!$C104</f>
        <v>0</v>
      </c>
      <c r="AB113" s="85">
        <f t="shared" si="4"/>
        <v>0</v>
      </c>
      <c r="AC113" s="105">
        <f>('общие характеристики'!AA113-Z113)*1.18</f>
        <v>0</v>
      </c>
      <c r="AD113" s="105" t="str">
        <f t="shared" si="5"/>
        <v>-</v>
      </c>
      <c r="AE113" s="116"/>
      <c r="AF113" s="110"/>
      <c r="AG113" s="110"/>
      <c r="AH113" s="117"/>
    </row>
    <row r="114" spans="2:34" ht="15">
      <c r="B114" s="90">
        <v>98</v>
      </c>
      <c r="C114" s="109"/>
      <c r="D114" s="109"/>
      <c r="E114" s="110"/>
      <c r="F114" s="109"/>
      <c r="G114" s="109"/>
      <c r="H114" s="214"/>
      <c r="I114" s="214"/>
      <c r="J114" s="109"/>
      <c r="K114" s="111"/>
      <c r="L114" s="113"/>
      <c r="M114" s="160"/>
      <c r="N114" s="205"/>
      <c r="O114" s="114"/>
      <c r="P114" s="156">
        <f>затраты!$E110</f>
        <v>0</v>
      </c>
      <c r="Q114" s="211"/>
      <c r="R114" s="212"/>
      <c r="S114" s="212"/>
      <c r="T114" s="212"/>
      <c r="U114" s="218"/>
      <c r="V114" s="218"/>
      <c r="W114" s="219"/>
      <c r="X114" s="220"/>
      <c r="Y114" s="115"/>
      <c r="Z114" s="2">
        <f>затраты!$F110</f>
        <v>0</v>
      </c>
      <c r="AA114" s="2">
        <f>доходы!$C105</f>
        <v>0</v>
      </c>
      <c r="AB114" s="85">
        <f t="shared" si="4"/>
        <v>0</v>
      </c>
      <c r="AC114" s="105">
        <f>('общие характеристики'!AA114-Z114)*1.18</f>
        <v>0</v>
      </c>
      <c r="AD114" s="105" t="str">
        <f t="shared" si="5"/>
        <v>-</v>
      </c>
      <c r="AE114" s="116"/>
      <c r="AF114" s="110"/>
      <c r="AG114" s="110"/>
      <c r="AH114" s="117"/>
    </row>
    <row r="115" spans="2:34" ht="15">
      <c r="B115" s="90">
        <v>99</v>
      </c>
      <c r="C115" s="109"/>
      <c r="D115" s="109"/>
      <c r="E115" s="110"/>
      <c r="F115" s="109"/>
      <c r="G115" s="109"/>
      <c r="H115" s="214"/>
      <c r="I115" s="214"/>
      <c r="J115" s="109"/>
      <c r="K115" s="111"/>
      <c r="L115" s="113"/>
      <c r="M115" s="160"/>
      <c r="N115" s="205"/>
      <c r="O115" s="114"/>
      <c r="P115" s="156">
        <f>затраты!$E111</f>
        <v>0</v>
      </c>
      <c r="Q115" s="211"/>
      <c r="R115" s="212"/>
      <c r="S115" s="212"/>
      <c r="T115" s="212"/>
      <c r="U115" s="218"/>
      <c r="V115" s="218"/>
      <c r="W115" s="219"/>
      <c r="X115" s="220"/>
      <c r="Y115" s="115"/>
      <c r="Z115" s="2">
        <f>затраты!$F111</f>
        <v>0</v>
      </c>
      <c r="AA115" s="2">
        <f>доходы!$C106</f>
        <v>0</v>
      </c>
      <c r="AB115" s="85">
        <f t="shared" si="4"/>
        <v>0</v>
      </c>
      <c r="AC115" s="105">
        <f>('общие характеристики'!AA115-Z115)*1.18</f>
        <v>0</v>
      </c>
      <c r="AD115" s="105" t="str">
        <f t="shared" si="5"/>
        <v>-</v>
      </c>
      <c r="AE115" s="116"/>
      <c r="AF115" s="110"/>
      <c r="AG115" s="110"/>
      <c r="AH115" s="117"/>
    </row>
    <row r="116" spans="2:34" ht="15">
      <c r="B116" s="90">
        <v>100</v>
      </c>
      <c r="C116" s="109"/>
      <c r="D116" s="109"/>
      <c r="E116" s="110"/>
      <c r="F116" s="109"/>
      <c r="G116" s="109"/>
      <c r="H116" s="214"/>
      <c r="I116" s="214"/>
      <c r="J116" s="109"/>
      <c r="K116" s="111"/>
      <c r="L116" s="113"/>
      <c r="M116" s="160"/>
      <c r="N116" s="205"/>
      <c r="O116" s="114"/>
      <c r="P116" s="156">
        <f>затраты!$E112</f>
        <v>0</v>
      </c>
      <c r="Q116" s="211"/>
      <c r="R116" s="212"/>
      <c r="S116" s="212"/>
      <c r="T116" s="212"/>
      <c r="U116" s="218"/>
      <c r="V116" s="218"/>
      <c r="W116" s="219"/>
      <c r="X116" s="220"/>
      <c r="Y116" s="115"/>
      <c r="Z116" s="2">
        <f>затраты!$F112</f>
        <v>0</v>
      </c>
      <c r="AA116" s="2">
        <f>доходы!$C107</f>
        <v>0</v>
      </c>
      <c r="AB116" s="85">
        <f t="shared" si="4"/>
        <v>0</v>
      </c>
      <c r="AC116" s="105">
        <f>('общие характеристики'!AA116-Z116)*1.18</f>
        <v>0</v>
      </c>
      <c r="AD116" s="105" t="str">
        <f t="shared" si="5"/>
        <v>-</v>
      </c>
      <c r="AE116" s="116"/>
      <c r="AF116" s="110"/>
      <c r="AG116" s="110"/>
      <c r="AH116" s="117"/>
    </row>
  </sheetData>
  <sheetProtection password="CC96" sheet="1" objects="1" scenarios="1" selectLockedCells="1"/>
  <mergeCells count="34">
    <mergeCell ref="M12:P12"/>
    <mergeCell ref="I12:I14"/>
    <mergeCell ref="B10:L10"/>
    <mergeCell ref="O13:O14"/>
    <mergeCell ref="N13:N14"/>
    <mergeCell ref="H12:H14"/>
    <mergeCell ref="AE12:AH12"/>
    <mergeCell ref="AE13:AE14"/>
    <mergeCell ref="AF13:AF14"/>
    <mergeCell ref="AG13:AG14"/>
    <mergeCell ref="AH13:AH14"/>
    <mergeCell ref="AD12:AD15"/>
    <mergeCell ref="AB12:AB13"/>
    <mergeCell ref="Q14:T14"/>
    <mergeCell ref="Z12:Z13"/>
    <mergeCell ref="Y12:Y13"/>
    <mergeCell ref="AA12:AA13"/>
    <mergeCell ref="U14:X14"/>
    <mergeCell ref="AE10:AH10"/>
    <mergeCell ref="X12:X13"/>
    <mergeCell ref="E12:E14"/>
    <mergeCell ref="B16:D16"/>
    <mergeCell ref="P13:P14"/>
    <mergeCell ref="M10:AB10"/>
    <mergeCell ref="AC10:AD10"/>
    <mergeCell ref="L12:L14"/>
    <mergeCell ref="C12:C14"/>
    <mergeCell ref="B12:B14"/>
    <mergeCell ref="F12:F14"/>
    <mergeCell ref="D12:D14"/>
    <mergeCell ref="K12:K14"/>
    <mergeCell ref="M13:M14"/>
    <mergeCell ref="J12:J14"/>
    <mergeCell ref="G12:G14"/>
  </mergeCells>
  <conditionalFormatting sqref="C17:C61">
    <cfRule type="cellIs" priority="33" dxfId="2" operator="equal">
      <formula>"грунт"</formula>
    </cfRule>
  </conditionalFormatting>
  <conditionalFormatting sqref="AC17:AC116">
    <cfRule type="cellIs" priority="30" dxfId="5" operator="lessThan">
      <formula>0</formula>
    </cfRule>
  </conditionalFormatting>
  <conditionalFormatting sqref="AD17:AH44 AE45:AH61 AD45:AD116">
    <cfRule type="containsText" priority="15" dxfId="5" operator="containsText" text="превышают">
      <formula>NOT(ISERROR(SEARCH("превышают",AD17)))</formula>
    </cfRule>
  </conditionalFormatting>
  <conditionalFormatting sqref="Y17:AB17 Y45:Y61 Z45:AA116 Y18:AA44 AB18:AB116">
    <cfRule type="cellIs" priority="13" dxfId="0" operator="lessThan">
      <formula>0</formula>
    </cfRule>
  </conditionalFormatting>
  <conditionalFormatting sqref="C62:C116">
    <cfRule type="cellIs" priority="6" dxfId="2" operator="equal">
      <formula>"грунт"</formula>
    </cfRule>
  </conditionalFormatting>
  <conditionalFormatting sqref="AE62:AH116">
    <cfRule type="containsText" priority="4" dxfId="5" operator="containsText" text="превышают">
      <formula>NOT(ISERROR(SEARCH("превышают",AE62)))</formula>
    </cfRule>
  </conditionalFormatting>
  <conditionalFormatting sqref="Y62:Y116">
    <cfRule type="cellIs" priority="3" dxfId="0" operator="lessThan">
      <formula>0</formula>
    </cfRule>
  </conditionalFormatting>
  <conditionalFormatting sqref="M17:M116">
    <cfRule type="containsText" priority="2" dxfId="3" operator="containsText" text="требуется демонтаж">
      <formula>NOT(ISERROR(SEARCH("требуется демонтаж",M17)))</formula>
    </cfRule>
  </conditionalFormatting>
  <dataValidations count="3">
    <dataValidation type="list" allowBlank="1" showInputMessage="1" showErrorMessage="1" sqref="C17:C116">
      <formula1>филиал</formula1>
    </dataValidation>
    <dataValidation showInputMessage="1" showErrorMessage="1" sqref="K17:L116 N17:P116"/>
    <dataValidation type="list" showInputMessage="1" showErrorMessage="1" sqref="M17:M116">
      <formula1>демонтаж</formula1>
    </dataValidation>
  </dataValidations>
  <printOptions/>
  <pageMargins left="0.7" right="0.7" top="0.75" bottom="0.75" header="0.3" footer="0.3"/>
  <pageSetup horizontalDpi="600" verticalDpi="6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B2:P22"/>
  <sheetViews>
    <sheetView zoomScale="80" zoomScaleNormal="80" workbookViewId="0" topLeftCell="A1">
      <selection activeCell="D22" sqref="D22:G22"/>
    </sheetView>
  </sheetViews>
  <sheetFormatPr defaultColWidth="9.140625" defaultRowHeight="15"/>
  <cols>
    <col min="1" max="1" width="3.7109375" style="3" customWidth="1"/>
    <col min="2" max="2" width="21.8515625" style="3" customWidth="1"/>
    <col min="3" max="3" width="18.8515625" style="3" customWidth="1"/>
    <col min="4" max="4" width="21.8515625" style="3" customWidth="1"/>
    <col min="5" max="6" width="21.421875" style="3" customWidth="1"/>
    <col min="7" max="7" width="21.140625" style="3" customWidth="1"/>
    <col min="8" max="8" width="30.28125" style="3" customWidth="1"/>
    <col min="9" max="13" width="20.28125" style="3" customWidth="1"/>
    <col min="14" max="16384" width="9.140625" style="3" customWidth="1"/>
  </cols>
  <sheetData>
    <row r="2" ht="15.75">
      <c r="B2" s="167" t="s">
        <v>116</v>
      </c>
    </row>
    <row r="3" spans="2:7" ht="15.75">
      <c r="B3" s="167" t="s">
        <v>115</v>
      </c>
      <c r="C3" s="122"/>
      <c r="D3" s="123"/>
      <c r="E3" s="123"/>
      <c r="F3" s="123"/>
      <c r="G3" s="123"/>
    </row>
    <row r="4" spans="2:7" ht="15.75">
      <c r="B4" s="167" t="s">
        <v>140</v>
      </c>
      <c r="C4" s="167"/>
      <c r="D4" s="167"/>
      <c r="E4" s="123"/>
      <c r="F4" s="123"/>
      <c r="G4" s="123"/>
    </row>
    <row r="5" spans="2:7" ht="16.5" thickBot="1">
      <c r="B5" s="119"/>
      <c r="C5" s="122"/>
      <c r="D5" s="123"/>
      <c r="E5" s="123"/>
      <c r="F5" s="123"/>
      <c r="G5" s="123"/>
    </row>
    <row r="6" spans="2:7" ht="16.5" thickBot="1">
      <c r="B6" s="121"/>
      <c r="C6" s="119" t="s">
        <v>99</v>
      </c>
      <c r="D6" s="123"/>
      <c r="E6" s="123"/>
      <c r="F6" s="123"/>
      <c r="G6" s="123"/>
    </row>
    <row r="7" ht="15.75" thickBot="1"/>
    <row r="8" spans="2:16" ht="14.25" customHeight="1" thickBot="1">
      <c r="B8" s="72" t="str">
        <f>'общие характеристики'!$D$8</f>
        <v>26 июля 2016 г.</v>
      </c>
      <c r="C8" s="4" t="s">
        <v>29</v>
      </c>
      <c r="D8" s="23"/>
      <c r="E8" s="23"/>
      <c r="F8" s="23"/>
      <c r="G8" s="33"/>
      <c r="K8" s="26"/>
      <c r="P8" s="26"/>
    </row>
    <row r="10" spans="2:7" ht="15">
      <c r="B10" s="269" t="s">
        <v>52</v>
      </c>
      <c r="C10" s="270"/>
      <c r="D10" s="270"/>
      <c r="E10" s="270"/>
      <c r="F10" s="270"/>
      <c r="G10" s="213"/>
    </row>
    <row r="11" spans="2:6" ht="60" customHeight="1">
      <c r="B11" s="8"/>
      <c r="C11" s="73" t="s">
        <v>13</v>
      </c>
      <c r="D11" s="73" t="s">
        <v>15</v>
      </c>
      <c r="E11" s="73" t="s">
        <v>16</v>
      </c>
      <c r="F11" s="73" t="s">
        <v>143</v>
      </c>
    </row>
    <row r="12" spans="2:6" ht="15">
      <c r="B12" s="74"/>
      <c r="C12" s="75" t="s">
        <v>20</v>
      </c>
      <c r="D12" s="75" t="s">
        <v>21</v>
      </c>
      <c r="E12" s="75" t="s">
        <v>22</v>
      </c>
      <c r="F12" s="75" t="s">
        <v>144</v>
      </c>
    </row>
    <row r="13" spans="2:13" ht="56.25" customHeight="1">
      <c r="B13" s="82" t="s">
        <v>69</v>
      </c>
      <c r="C13" s="81">
        <f>C$14*C$15</f>
        <v>1646.778</v>
      </c>
      <c r="D13" s="76">
        <f>D$14*D$15</f>
        <v>22.2805</v>
      </c>
      <c r="E13" s="76">
        <f>E$14*E$15</f>
        <v>1118.725</v>
      </c>
      <c r="F13" s="76">
        <f>F$14*F$15</f>
        <v>703.375</v>
      </c>
      <c r="K13" s="26"/>
      <c r="L13" s="26"/>
      <c r="M13" s="26"/>
    </row>
    <row r="14" spans="2:13" ht="78" customHeight="1">
      <c r="B14" s="91" t="s">
        <v>82</v>
      </c>
      <c r="C14" s="124">
        <v>2744.63</v>
      </c>
      <c r="D14" s="124">
        <v>40.51</v>
      </c>
      <c r="E14" s="124">
        <v>2237.45</v>
      </c>
      <c r="F14" s="124">
        <v>1406.75</v>
      </c>
      <c r="G14" s="29" t="s">
        <v>80</v>
      </c>
      <c r="H14" s="224" t="s">
        <v>147</v>
      </c>
      <c r="K14" s="29"/>
      <c r="L14" s="77"/>
      <c r="M14" s="29"/>
    </row>
    <row r="15" spans="2:13" ht="78" customHeight="1">
      <c r="B15" s="92" t="s">
        <v>100</v>
      </c>
      <c r="C15" s="139">
        <v>0.6</v>
      </c>
      <c r="D15" s="139">
        <v>0.55</v>
      </c>
      <c r="E15" s="139">
        <v>0.5</v>
      </c>
      <c r="F15" s="139">
        <v>0.5</v>
      </c>
      <c r="G15" s="29" t="s">
        <v>101</v>
      </c>
      <c r="K15" s="28"/>
      <c r="L15" s="28"/>
      <c r="M15" s="28"/>
    </row>
    <row r="16" spans="2:13" ht="45" customHeight="1">
      <c r="B16" s="78"/>
      <c r="C16" s="28"/>
      <c r="D16" s="28"/>
      <c r="E16" s="28"/>
      <c r="F16" s="28"/>
      <c r="G16" s="28"/>
      <c r="H16" s="28"/>
      <c r="K16" s="28"/>
      <c r="L16" s="28"/>
      <c r="M16" s="28"/>
    </row>
    <row r="17" spans="2:7" ht="15">
      <c r="B17" s="269" t="s">
        <v>53</v>
      </c>
      <c r="C17" s="270"/>
      <c r="D17" s="270"/>
      <c r="E17" s="270"/>
      <c r="F17" s="270"/>
      <c r="G17" s="276"/>
    </row>
    <row r="18" spans="2:7" ht="25.5">
      <c r="B18" s="277"/>
      <c r="C18" s="278"/>
      <c r="D18" s="73" t="s">
        <v>76</v>
      </c>
      <c r="E18" s="73" t="s">
        <v>77</v>
      </c>
      <c r="F18" s="73" t="s">
        <v>148</v>
      </c>
      <c r="G18" s="73" t="s">
        <v>119</v>
      </c>
    </row>
    <row r="19" spans="2:7" ht="15">
      <c r="B19" s="279"/>
      <c r="C19" s="280"/>
      <c r="D19" s="79" t="s">
        <v>23</v>
      </c>
      <c r="E19" s="79" t="s">
        <v>24</v>
      </c>
      <c r="F19" s="79" t="s">
        <v>146</v>
      </c>
      <c r="G19" s="80"/>
    </row>
    <row r="20" spans="2:7" ht="34.5" customHeight="1">
      <c r="B20" s="281" t="s">
        <v>70</v>
      </c>
      <c r="C20" s="282"/>
      <c r="D20" s="76">
        <f>D21*$D$22/1000</f>
        <v>319.35720000000003</v>
      </c>
      <c r="E20" s="76">
        <f>E21*$D$22/1000</f>
        <v>103.92090999999999</v>
      </c>
      <c r="F20" s="76">
        <f>F21*$D$22/1000</f>
        <v>119.62912999999999</v>
      </c>
      <c r="G20" s="76">
        <f aca="true" t="shared" si="0" ref="G20">G21*$D$22/1000</f>
        <v>21.09575</v>
      </c>
    </row>
    <row r="21" spans="2:8" ht="20.25" customHeight="1">
      <c r="B21" s="271" t="s">
        <v>78</v>
      </c>
      <c r="C21" s="283"/>
      <c r="D21" s="124">
        <v>4920</v>
      </c>
      <c r="E21" s="124">
        <v>1601</v>
      </c>
      <c r="F21" s="124">
        <v>1843</v>
      </c>
      <c r="G21" s="124">
        <v>325</v>
      </c>
      <c r="H21" s="29" t="s">
        <v>81</v>
      </c>
    </row>
    <row r="22" spans="2:8" ht="18" customHeight="1">
      <c r="B22" s="271" t="s">
        <v>79</v>
      </c>
      <c r="C22" s="272"/>
      <c r="D22" s="273">
        <v>64.91</v>
      </c>
      <c r="E22" s="274"/>
      <c r="F22" s="274"/>
      <c r="G22" s="275"/>
      <c r="H22" s="29" t="s">
        <v>80</v>
      </c>
    </row>
  </sheetData>
  <sheetProtection password="CC96" sheet="1" objects="1" scenarios="1" selectLockedCells="1"/>
  <mergeCells count="7">
    <mergeCell ref="B10:F10"/>
    <mergeCell ref="B22:C22"/>
    <mergeCell ref="D22:G22"/>
    <mergeCell ref="B17:G17"/>
    <mergeCell ref="B18:C19"/>
    <mergeCell ref="B20:C20"/>
    <mergeCell ref="B21:C2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DT110"/>
  <sheetViews>
    <sheetView zoomScale="80" zoomScaleNormal="80" workbookViewId="0" topLeftCell="A1">
      <selection activeCell="G31" sqref="G31"/>
    </sheetView>
  </sheetViews>
  <sheetFormatPr defaultColWidth="9.140625" defaultRowHeight="15"/>
  <cols>
    <col min="1" max="1" width="9.140625" style="26" customWidth="1"/>
    <col min="2" max="2" width="12.140625" style="148" customWidth="1"/>
    <col min="3" max="3" width="20.8515625" style="148" customWidth="1"/>
    <col min="4" max="4" width="23.140625" style="142" customWidth="1"/>
    <col min="5" max="5" width="17.8515625" style="142" customWidth="1"/>
    <col min="6" max="7" width="21.00390625" style="142" customWidth="1"/>
    <col min="8" max="9" width="19.00390625" style="142" customWidth="1"/>
    <col min="10" max="10" width="17.421875" style="142" customWidth="1"/>
    <col min="11" max="11" width="16.421875" style="142" customWidth="1"/>
    <col min="12" max="12" width="16.00390625" style="142" customWidth="1"/>
    <col min="13" max="13" width="19.00390625" style="142" customWidth="1"/>
    <col min="14" max="124" width="9.140625" style="26" customWidth="1"/>
    <col min="125" max="245" width="9.140625" style="3" customWidth="1"/>
    <col min="246" max="246" width="5.57421875" style="3" customWidth="1"/>
    <col min="247" max="247" width="17.57421875" style="3" customWidth="1"/>
    <col min="248" max="251" width="9.140625" style="3" customWidth="1"/>
    <col min="252" max="252" width="10.8515625" style="3" customWidth="1"/>
    <col min="253" max="253" width="9.140625" style="3" customWidth="1"/>
    <col min="254" max="254" width="15.00390625" style="3" customWidth="1"/>
    <col min="255" max="255" width="14.7109375" style="3" customWidth="1"/>
    <col min="256" max="257" width="9.140625" style="3" customWidth="1"/>
    <col min="258" max="258" width="11.28125" style="3" customWidth="1"/>
    <col min="259" max="260" width="9.140625" style="3" customWidth="1"/>
    <col min="261" max="261" width="12.421875" style="3" customWidth="1"/>
    <col min="262" max="262" width="9.140625" style="3" customWidth="1"/>
    <col min="263" max="263" width="10.7109375" style="3" customWidth="1"/>
    <col min="264" max="501" width="9.140625" style="3" customWidth="1"/>
    <col min="502" max="502" width="5.57421875" style="3" customWidth="1"/>
    <col min="503" max="503" width="17.57421875" style="3" customWidth="1"/>
    <col min="504" max="507" width="9.140625" style="3" customWidth="1"/>
    <col min="508" max="508" width="10.8515625" style="3" customWidth="1"/>
    <col min="509" max="509" width="9.140625" style="3" customWidth="1"/>
    <col min="510" max="510" width="15.00390625" style="3" customWidth="1"/>
    <col min="511" max="511" width="14.7109375" style="3" customWidth="1"/>
    <col min="512" max="513" width="9.140625" style="3" customWidth="1"/>
    <col min="514" max="514" width="11.28125" style="3" customWidth="1"/>
    <col min="515" max="516" width="9.140625" style="3" customWidth="1"/>
    <col min="517" max="517" width="12.421875" style="3" customWidth="1"/>
    <col min="518" max="518" width="9.140625" style="3" customWidth="1"/>
    <col min="519" max="519" width="10.7109375" style="3" customWidth="1"/>
    <col min="520" max="757" width="9.140625" style="3" customWidth="1"/>
    <col min="758" max="758" width="5.57421875" style="3" customWidth="1"/>
    <col min="759" max="759" width="17.57421875" style="3" customWidth="1"/>
    <col min="760" max="763" width="9.140625" style="3" customWidth="1"/>
    <col min="764" max="764" width="10.8515625" style="3" customWidth="1"/>
    <col min="765" max="765" width="9.140625" style="3" customWidth="1"/>
    <col min="766" max="766" width="15.00390625" style="3" customWidth="1"/>
    <col min="767" max="767" width="14.7109375" style="3" customWidth="1"/>
    <col min="768" max="769" width="9.140625" style="3" customWidth="1"/>
    <col min="770" max="770" width="11.28125" style="3" customWidth="1"/>
    <col min="771" max="772" width="9.140625" style="3" customWidth="1"/>
    <col min="773" max="773" width="12.421875" style="3" customWidth="1"/>
    <col min="774" max="774" width="9.140625" style="3" customWidth="1"/>
    <col min="775" max="775" width="10.7109375" style="3" customWidth="1"/>
    <col min="776" max="1013" width="9.140625" style="3" customWidth="1"/>
    <col min="1014" max="1014" width="5.57421875" style="3" customWidth="1"/>
    <col min="1015" max="1015" width="17.57421875" style="3" customWidth="1"/>
    <col min="1016" max="1019" width="9.140625" style="3" customWidth="1"/>
    <col min="1020" max="1020" width="10.8515625" style="3" customWidth="1"/>
    <col min="1021" max="1021" width="9.140625" style="3" customWidth="1"/>
    <col min="1022" max="1022" width="15.00390625" style="3" customWidth="1"/>
    <col min="1023" max="1023" width="14.7109375" style="3" customWidth="1"/>
    <col min="1024" max="1025" width="9.140625" style="3" customWidth="1"/>
    <col min="1026" max="1026" width="11.28125" style="3" customWidth="1"/>
    <col min="1027" max="1028" width="9.140625" style="3" customWidth="1"/>
    <col min="1029" max="1029" width="12.421875" style="3" customWidth="1"/>
    <col min="1030" max="1030" width="9.140625" style="3" customWidth="1"/>
    <col min="1031" max="1031" width="10.7109375" style="3" customWidth="1"/>
    <col min="1032" max="1269" width="9.140625" style="3" customWidth="1"/>
    <col min="1270" max="1270" width="5.57421875" style="3" customWidth="1"/>
    <col min="1271" max="1271" width="17.57421875" style="3" customWidth="1"/>
    <col min="1272" max="1275" width="9.140625" style="3" customWidth="1"/>
    <col min="1276" max="1276" width="10.8515625" style="3" customWidth="1"/>
    <col min="1277" max="1277" width="9.140625" style="3" customWidth="1"/>
    <col min="1278" max="1278" width="15.00390625" style="3" customWidth="1"/>
    <col min="1279" max="1279" width="14.7109375" style="3" customWidth="1"/>
    <col min="1280" max="1281" width="9.140625" style="3" customWidth="1"/>
    <col min="1282" max="1282" width="11.28125" style="3" customWidth="1"/>
    <col min="1283" max="1284" width="9.140625" style="3" customWidth="1"/>
    <col min="1285" max="1285" width="12.421875" style="3" customWidth="1"/>
    <col min="1286" max="1286" width="9.140625" style="3" customWidth="1"/>
    <col min="1287" max="1287" width="10.7109375" style="3" customWidth="1"/>
    <col min="1288" max="1525" width="9.140625" style="3" customWidth="1"/>
    <col min="1526" max="1526" width="5.57421875" style="3" customWidth="1"/>
    <col min="1527" max="1527" width="17.57421875" style="3" customWidth="1"/>
    <col min="1528" max="1531" width="9.140625" style="3" customWidth="1"/>
    <col min="1532" max="1532" width="10.8515625" style="3" customWidth="1"/>
    <col min="1533" max="1533" width="9.140625" style="3" customWidth="1"/>
    <col min="1534" max="1534" width="15.00390625" style="3" customWidth="1"/>
    <col min="1535" max="1535" width="14.7109375" style="3" customWidth="1"/>
    <col min="1536" max="1537" width="9.140625" style="3" customWidth="1"/>
    <col min="1538" max="1538" width="11.28125" style="3" customWidth="1"/>
    <col min="1539" max="1540" width="9.140625" style="3" customWidth="1"/>
    <col min="1541" max="1541" width="12.421875" style="3" customWidth="1"/>
    <col min="1542" max="1542" width="9.140625" style="3" customWidth="1"/>
    <col min="1543" max="1543" width="10.7109375" style="3" customWidth="1"/>
    <col min="1544" max="1781" width="9.140625" style="3" customWidth="1"/>
    <col min="1782" max="1782" width="5.57421875" style="3" customWidth="1"/>
    <col min="1783" max="1783" width="17.57421875" style="3" customWidth="1"/>
    <col min="1784" max="1787" width="9.140625" style="3" customWidth="1"/>
    <col min="1788" max="1788" width="10.8515625" style="3" customWidth="1"/>
    <col min="1789" max="1789" width="9.140625" style="3" customWidth="1"/>
    <col min="1790" max="1790" width="15.00390625" style="3" customWidth="1"/>
    <col min="1791" max="1791" width="14.7109375" style="3" customWidth="1"/>
    <col min="1792" max="1793" width="9.140625" style="3" customWidth="1"/>
    <col min="1794" max="1794" width="11.28125" style="3" customWidth="1"/>
    <col min="1795" max="1796" width="9.140625" style="3" customWidth="1"/>
    <col min="1797" max="1797" width="12.421875" style="3" customWidth="1"/>
    <col min="1798" max="1798" width="9.140625" style="3" customWidth="1"/>
    <col min="1799" max="1799" width="10.7109375" style="3" customWidth="1"/>
    <col min="1800" max="2037" width="9.140625" style="3" customWidth="1"/>
    <col min="2038" max="2038" width="5.57421875" style="3" customWidth="1"/>
    <col min="2039" max="2039" width="17.57421875" style="3" customWidth="1"/>
    <col min="2040" max="2043" width="9.140625" style="3" customWidth="1"/>
    <col min="2044" max="2044" width="10.8515625" style="3" customWidth="1"/>
    <col min="2045" max="2045" width="9.140625" style="3" customWidth="1"/>
    <col min="2046" max="2046" width="15.00390625" style="3" customWidth="1"/>
    <col min="2047" max="2047" width="14.7109375" style="3" customWidth="1"/>
    <col min="2048" max="2049" width="9.140625" style="3" customWidth="1"/>
    <col min="2050" max="2050" width="11.28125" style="3" customWidth="1"/>
    <col min="2051" max="2052" width="9.140625" style="3" customWidth="1"/>
    <col min="2053" max="2053" width="12.421875" style="3" customWidth="1"/>
    <col min="2054" max="2054" width="9.140625" style="3" customWidth="1"/>
    <col min="2055" max="2055" width="10.7109375" style="3" customWidth="1"/>
    <col min="2056" max="2293" width="9.140625" style="3" customWidth="1"/>
    <col min="2294" max="2294" width="5.57421875" style="3" customWidth="1"/>
    <col min="2295" max="2295" width="17.57421875" style="3" customWidth="1"/>
    <col min="2296" max="2299" width="9.140625" style="3" customWidth="1"/>
    <col min="2300" max="2300" width="10.8515625" style="3" customWidth="1"/>
    <col min="2301" max="2301" width="9.140625" style="3" customWidth="1"/>
    <col min="2302" max="2302" width="15.00390625" style="3" customWidth="1"/>
    <col min="2303" max="2303" width="14.7109375" style="3" customWidth="1"/>
    <col min="2304" max="2305" width="9.140625" style="3" customWidth="1"/>
    <col min="2306" max="2306" width="11.28125" style="3" customWidth="1"/>
    <col min="2307" max="2308" width="9.140625" style="3" customWidth="1"/>
    <col min="2309" max="2309" width="12.421875" style="3" customWidth="1"/>
    <col min="2310" max="2310" width="9.140625" style="3" customWidth="1"/>
    <col min="2311" max="2311" width="10.7109375" style="3" customWidth="1"/>
    <col min="2312" max="2549" width="9.140625" style="3" customWidth="1"/>
    <col min="2550" max="2550" width="5.57421875" style="3" customWidth="1"/>
    <col min="2551" max="2551" width="17.57421875" style="3" customWidth="1"/>
    <col min="2552" max="2555" width="9.140625" style="3" customWidth="1"/>
    <col min="2556" max="2556" width="10.8515625" style="3" customWidth="1"/>
    <col min="2557" max="2557" width="9.140625" style="3" customWidth="1"/>
    <col min="2558" max="2558" width="15.00390625" style="3" customWidth="1"/>
    <col min="2559" max="2559" width="14.7109375" style="3" customWidth="1"/>
    <col min="2560" max="2561" width="9.140625" style="3" customWidth="1"/>
    <col min="2562" max="2562" width="11.28125" style="3" customWidth="1"/>
    <col min="2563" max="2564" width="9.140625" style="3" customWidth="1"/>
    <col min="2565" max="2565" width="12.421875" style="3" customWidth="1"/>
    <col min="2566" max="2566" width="9.140625" style="3" customWidth="1"/>
    <col min="2567" max="2567" width="10.7109375" style="3" customWidth="1"/>
    <col min="2568" max="2805" width="9.140625" style="3" customWidth="1"/>
    <col min="2806" max="2806" width="5.57421875" style="3" customWidth="1"/>
    <col min="2807" max="2807" width="17.57421875" style="3" customWidth="1"/>
    <col min="2808" max="2811" width="9.140625" style="3" customWidth="1"/>
    <col min="2812" max="2812" width="10.8515625" style="3" customWidth="1"/>
    <col min="2813" max="2813" width="9.140625" style="3" customWidth="1"/>
    <col min="2814" max="2814" width="15.00390625" style="3" customWidth="1"/>
    <col min="2815" max="2815" width="14.7109375" style="3" customWidth="1"/>
    <col min="2816" max="2817" width="9.140625" style="3" customWidth="1"/>
    <col min="2818" max="2818" width="11.28125" style="3" customWidth="1"/>
    <col min="2819" max="2820" width="9.140625" style="3" customWidth="1"/>
    <col min="2821" max="2821" width="12.421875" style="3" customWidth="1"/>
    <col min="2822" max="2822" width="9.140625" style="3" customWidth="1"/>
    <col min="2823" max="2823" width="10.7109375" style="3" customWidth="1"/>
    <col min="2824" max="3061" width="9.140625" style="3" customWidth="1"/>
    <col min="3062" max="3062" width="5.57421875" style="3" customWidth="1"/>
    <col min="3063" max="3063" width="17.57421875" style="3" customWidth="1"/>
    <col min="3064" max="3067" width="9.140625" style="3" customWidth="1"/>
    <col min="3068" max="3068" width="10.8515625" style="3" customWidth="1"/>
    <col min="3069" max="3069" width="9.140625" style="3" customWidth="1"/>
    <col min="3070" max="3070" width="15.00390625" style="3" customWidth="1"/>
    <col min="3071" max="3071" width="14.7109375" style="3" customWidth="1"/>
    <col min="3072" max="3073" width="9.140625" style="3" customWidth="1"/>
    <col min="3074" max="3074" width="11.28125" style="3" customWidth="1"/>
    <col min="3075" max="3076" width="9.140625" style="3" customWidth="1"/>
    <col min="3077" max="3077" width="12.421875" style="3" customWidth="1"/>
    <col min="3078" max="3078" width="9.140625" style="3" customWidth="1"/>
    <col min="3079" max="3079" width="10.7109375" style="3" customWidth="1"/>
    <col min="3080" max="3317" width="9.140625" style="3" customWidth="1"/>
    <col min="3318" max="3318" width="5.57421875" style="3" customWidth="1"/>
    <col min="3319" max="3319" width="17.57421875" style="3" customWidth="1"/>
    <col min="3320" max="3323" width="9.140625" style="3" customWidth="1"/>
    <col min="3324" max="3324" width="10.8515625" style="3" customWidth="1"/>
    <col min="3325" max="3325" width="9.140625" style="3" customWidth="1"/>
    <col min="3326" max="3326" width="15.00390625" style="3" customWidth="1"/>
    <col min="3327" max="3327" width="14.7109375" style="3" customWidth="1"/>
    <col min="3328" max="3329" width="9.140625" style="3" customWidth="1"/>
    <col min="3330" max="3330" width="11.28125" style="3" customWidth="1"/>
    <col min="3331" max="3332" width="9.140625" style="3" customWidth="1"/>
    <col min="3333" max="3333" width="12.421875" style="3" customWidth="1"/>
    <col min="3334" max="3334" width="9.140625" style="3" customWidth="1"/>
    <col min="3335" max="3335" width="10.7109375" style="3" customWidth="1"/>
    <col min="3336" max="3573" width="9.140625" style="3" customWidth="1"/>
    <col min="3574" max="3574" width="5.57421875" style="3" customWidth="1"/>
    <col min="3575" max="3575" width="17.57421875" style="3" customWidth="1"/>
    <col min="3576" max="3579" width="9.140625" style="3" customWidth="1"/>
    <col min="3580" max="3580" width="10.8515625" style="3" customWidth="1"/>
    <col min="3581" max="3581" width="9.140625" style="3" customWidth="1"/>
    <col min="3582" max="3582" width="15.00390625" style="3" customWidth="1"/>
    <col min="3583" max="3583" width="14.7109375" style="3" customWidth="1"/>
    <col min="3584" max="3585" width="9.140625" style="3" customWidth="1"/>
    <col min="3586" max="3586" width="11.28125" style="3" customWidth="1"/>
    <col min="3587" max="3588" width="9.140625" style="3" customWidth="1"/>
    <col min="3589" max="3589" width="12.421875" style="3" customWidth="1"/>
    <col min="3590" max="3590" width="9.140625" style="3" customWidth="1"/>
    <col min="3591" max="3591" width="10.7109375" style="3" customWidth="1"/>
    <col min="3592" max="3829" width="9.140625" style="3" customWidth="1"/>
    <col min="3830" max="3830" width="5.57421875" style="3" customWidth="1"/>
    <col min="3831" max="3831" width="17.57421875" style="3" customWidth="1"/>
    <col min="3832" max="3835" width="9.140625" style="3" customWidth="1"/>
    <col min="3836" max="3836" width="10.8515625" style="3" customWidth="1"/>
    <col min="3837" max="3837" width="9.140625" style="3" customWidth="1"/>
    <col min="3838" max="3838" width="15.00390625" style="3" customWidth="1"/>
    <col min="3839" max="3839" width="14.7109375" style="3" customWidth="1"/>
    <col min="3840" max="3841" width="9.140625" style="3" customWidth="1"/>
    <col min="3842" max="3842" width="11.28125" style="3" customWidth="1"/>
    <col min="3843" max="3844" width="9.140625" style="3" customWidth="1"/>
    <col min="3845" max="3845" width="12.421875" style="3" customWidth="1"/>
    <col min="3846" max="3846" width="9.140625" style="3" customWidth="1"/>
    <col min="3847" max="3847" width="10.7109375" style="3" customWidth="1"/>
    <col min="3848" max="4085" width="9.140625" style="3" customWidth="1"/>
    <col min="4086" max="4086" width="5.57421875" style="3" customWidth="1"/>
    <col min="4087" max="4087" width="17.57421875" style="3" customWidth="1"/>
    <col min="4088" max="4091" width="9.140625" style="3" customWidth="1"/>
    <col min="4092" max="4092" width="10.8515625" style="3" customWidth="1"/>
    <col min="4093" max="4093" width="9.140625" style="3" customWidth="1"/>
    <col min="4094" max="4094" width="15.00390625" style="3" customWidth="1"/>
    <col min="4095" max="4095" width="14.7109375" style="3" customWidth="1"/>
    <col min="4096" max="4097" width="9.140625" style="3" customWidth="1"/>
    <col min="4098" max="4098" width="11.28125" style="3" customWidth="1"/>
    <col min="4099" max="4100" width="9.140625" style="3" customWidth="1"/>
    <col min="4101" max="4101" width="12.421875" style="3" customWidth="1"/>
    <col min="4102" max="4102" width="9.140625" style="3" customWidth="1"/>
    <col min="4103" max="4103" width="10.7109375" style="3" customWidth="1"/>
    <col min="4104" max="4341" width="9.140625" style="3" customWidth="1"/>
    <col min="4342" max="4342" width="5.57421875" style="3" customWidth="1"/>
    <col min="4343" max="4343" width="17.57421875" style="3" customWidth="1"/>
    <col min="4344" max="4347" width="9.140625" style="3" customWidth="1"/>
    <col min="4348" max="4348" width="10.8515625" style="3" customWidth="1"/>
    <col min="4349" max="4349" width="9.140625" style="3" customWidth="1"/>
    <col min="4350" max="4350" width="15.00390625" style="3" customWidth="1"/>
    <col min="4351" max="4351" width="14.7109375" style="3" customWidth="1"/>
    <col min="4352" max="4353" width="9.140625" style="3" customWidth="1"/>
    <col min="4354" max="4354" width="11.28125" style="3" customWidth="1"/>
    <col min="4355" max="4356" width="9.140625" style="3" customWidth="1"/>
    <col min="4357" max="4357" width="12.421875" style="3" customWidth="1"/>
    <col min="4358" max="4358" width="9.140625" style="3" customWidth="1"/>
    <col min="4359" max="4359" width="10.7109375" style="3" customWidth="1"/>
    <col min="4360" max="4597" width="9.140625" style="3" customWidth="1"/>
    <col min="4598" max="4598" width="5.57421875" style="3" customWidth="1"/>
    <col min="4599" max="4599" width="17.57421875" style="3" customWidth="1"/>
    <col min="4600" max="4603" width="9.140625" style="3" customWidth="1"/>
    <col min="4604" max="4604" width="10.8515625" style="3" customWidth="1"/>
    <col min="4605" max="4605" width="9.140625" style="3" customWidth="1"/>
    <col min="4606" max="4606" width="15.00390625" style="3" customWidth="1"/>
    <col min="4607" max="4607" width="14.7109375" style="3" customWidth="1"/>
    <col min="4608" max="4609" width="9.140625" style="3" customWidth="1"/>
    <col min="4610" max="4610" width="11.28125" style="3" customWidth="1"/>
    <col min="4611" max="4612" width="9.140625" style="3" customWidth="1"/>
    <col min="4613" max="4613" width="12.421875" style="3" customWidth="1"/>
    <col min="4614" max="4614" width="9.140625" style="3" customWidth="1"/>
    <col min="4615" max="4615" width="10.7109375" style="3" customWidth="1"/>
    <col min="4616" max="4853" width="9.140625" style="3" customWidth="1"/>
    <col min="4854" max="4854" width="5.57421875" style="3" customWidth="1"/>
    <col min="4855" max="4855" width="17.57421875" style="3" customWidth="1"/>
    <col min="4856" max="4859" width="9.140625" style="3" customWidth="1"/>
    <col min="4860" max="4860" width="10.8515625" style="3" customWidth="1"/>
    <col min="4861" max="4861" width="9.140625" style="3" customWidth="1"/>
    <col min="4862" max="4862" width="15.00390625" style="3" customWidth="1"/>
    <col min="4863" max="4863" width="14.7109375" style="3" customWidth="1"/>
    <col min="4864" max="4865" width="9.140625" style="3" customWidth="1"/>
    <col min="4866" max="4866" width="11.28125" style="3" customWidth="1"/>
    <col min="4867" max="4868" width="9.140625" style="3" customWidth="1"/>
    <col min="4869" max="4869" width="12.421875" style="3" customWidth="1"/>
    <col min="4870" max="4870" width="9.140625" style="3" customWidth="1"/>
    <col min="4871" max="4871" width="10.7109375" style="3" customWidth="1"/>
    <col min="4872" max="5109" width="9.140625" style="3" customWidth="1"/>
    <col min="5110" max="5110" width="5.57421875" style="3" customWidth="1"/>
    <col min="5111" max="5111" width="17.57421875" style="3" customWidth="1"/>
    <col min="5112" max="5115" width="9.140625" style="3" customWidth="1"/>
    <col min="5116" max="5116" width="10.8515625" style="3" customWidth="1"/>
    <col min="5117" max="5117" width="9.140625" style="3" customWidth="1"/>
    <col min="5118" max="5118" width="15.00390625" style="3" customWidth="1"/>
    <col min="5119" max="5119" width="14.7109375" style="3" customWidth="1"/>
    <col min="5120" max="5121" width="9.140625" style="3" customWidth="1"/>
    <col min="5122" max="5122" width="11.28125" style="3" customWidth="1"/>
    <col min="5123" max="5124" width="9.140625" style="3" customWidth="1"/>
    <col min="5125" max="5125" width="12.421875" style="3" customWidth="1"/>
    <col min="5126" max="5126" width="9.140625" style="3" customWidth="1"/>
    <col min="5127" max="5127" width="10.7109375" style="3" customWidth="1"/>
    <col min="5128" max="5365" width="9.140625" style="3" customWidth="1"/>
    <col min="5366" max="5366" width="5.57421875" style="3" customWidth="1"/>
    <col min="5367" max="5367" width="17.57421875" style="3" customWidth="1"/>
    <col min="5368" max="5371" width="9.140625" style="3" customWidth="1"/>
    <col min="5372" max="5372" width="10.8515625" style="3" customWidth="1"/>
    <col min="5373" max="5373" width="9.140625" style="3" customWidth="1"/>
    <col min="5374" max="5374" width="15.00390625" style="3" customWidth="1"/>
    <col min="5375" max="5375" width="14.7109375" style="3" customWidth="1"/>
    <col min="5376" max="5377" width="9.140625" style="3" customWidth="1"/>
    <col min="5378" max="5378" width="11.28125" style="3" customWidth="1"/>
    <col min="5379" max="5380" width="9.140625" style="3" customWidth="1"/>
    <col min="5381" max="5381" width="12.421875" style="3" customWidth="1"/>
    <col min="5382" max="5382" width="9.140625" style="3" customWidth="1"/>
    <col min="5383" max="5383" width="10.7109375" style="3" customWidth="1"/>
    <col min="5384" max="5621" width="9.140625" style="3" customWidth="1"/>
    <col min="5622" max="5622" width="5.57421875" style="3" customWidth="1"/>
    <col min="5623" max="5623" width="17.57421875" style="3" customWidth="1"/>
    <col min="5624" max="5627" width="9.140625" style="3" customWidth="1"/>
    <col min="5628" max="5628" width="10.8515625" style="3" customWidth="1"/>
    <col min="5629" max="5629" width="9.140625" style="3" customWidth="1"/>
    <col min="5630" max="5630" width="15.00390625" style="3" customWidth="1"/>
    <col min="5631" max="5631" width="14.7109375" style="3" customWidth="1"/>
    <col min="5632" max="5633" width="9.140625" style="3" customWidth="1"/>
    <col min="5634" max="5634" width="11.28125" style="3" customWidth="1"/>
    <col min="5635" max="5636" width="9.140625" style="3" customWidth="1"/>
    <col min="5637" max="5637" width="12.421875" style="3" customWidth="1"/>
    <col min="5638" max="5638" width="9.140625" style="3" customWidth="1"/>
    <col min="5639" max="5639" width="10.7109375" style="3" customWidth="1"/>
    <col min="5640" max="5877" width="9.140625" style="3" customWidth="1"/>
    <col min="5878" max="5878" width="5.57421875" style="3" customWidth="1"/>
    <col min="5879" max="5879" width="17.57421875" style="3" customWidth="1"/>
    <col min="5880" max="5883" width="9.140625" style="3" customWidth="1"/>
    <col min="5884" max="5884" width="10.8515625" style="3" customWidth="1"/>
    <col min="5885" max="5885" width="9.140625" style="3" customWidth="1"/>
    <col min="5886" max="5886" width="15.00390625" style="3" customWidth="1"/>
    <col min="5887" max="5887" width="14.7109375" style="3" customWidth="1"/>
    <col min="5888" max="5889" width="9.140625" style="3" customWidth="1"/>
    <col min="5890" max="5890" width="11.28125" style="3" customWidth="1"/>
    <col min="5891" max="5892" width="9.140625" style="3" customWidth="1"/>
    <col min="5893" max="5893" width="12.421875" style="3" customWidth="1"/>
    <col min="5894" max="5894" width="9.140625" style="3" customWidth="1"/>
    <col min="5895" max="5895" width="10.7109375" style="3" customWidth="1"/>
    <col min="5896" max="6133" width="9.140625" style="3" customWidth="1"/>
    <col min="6134" max="6134" width="5.57421875" style="3" customWidth="1"/>
    <col min="6135" max="6135" width="17.57421875" style="3" customWidth="1"/>
    <col min="6136" max="6139" width="9.140625" style="3" customWidth="1"/>
    <col min="6140" max="6140" width="10.8515625" style="3" customWidth="1"/>
    <col min="6141" max="6141" width="9.140625" style="3" customWidth="1"/>
    <col min="6142" max="6142" width="15.00390625" style="3" customWidth="1"/>
    <col min="6143" max="6143" width="14.7109375" style="3" customWidth="1"/>
    <col min="6144" max="6145" width="9.140625" style="3" customWidth="1"/>
    <col min="6146" max="6146" width="11.28125" style="3" customWidth="1"/>
    <col min="6147" max="6148" width="9.140625" style="3" customWidth="1"/>
    <col min="6149" max="6149" width="12.421875" style="3" customWidth="1"/>
    <col min="6150" max="6150" width="9.140625" style="3" customWidth="1"/>
    <col min="6151" max="6151" width="10.7109375" style="3" customWidth="1"/>
    <col min="6152" max="6389" width="9.140625" style="3" customWidth="1"/>
    <col min="6390" max="6390" width="5.57421875" style="3" customWidth="1"/>
    <col min="6391" max="6391" width="17.57421875" style="3" customWidth="1"/>
    <col min="6392" max="6395" width="9.140625" style="3" customWidth="1"/>
    <col min="6396" max="6396" width="10.8515625" style="3" customWidth="1"/>
    <col min="6397" max="6397" width="9.140625" style="3" customWidth="1"/>
    <col min="6398" max="6398" width="15.00390625" style="3" customWidth="1"/>
    <col min="6399" max="6399" width="14.7109375" style="3" customWidth="1"/>
    <col min="6400" max="6401" width="9.140625" style="3" customWidth="1"/>
    <col min="6402" max="6402" width="11.28125" style="3" customWidth="1"/>
    <col min="6403" max="6404" width="9.140625" style="3" customWidth="1"/>
    <col min="6405" max="6405" width="12.421875" style="3" customWidth="1"/>
    <col min="6406" max="6406" width="9.140625" style="3" customWidth="1"/>
    <col min="6407" max="6407" width="10.7109375" style="3" customWidth="1"/>
    <col min="6408" max="6645" width="9.140625" style="3" customWidth="1"/>
    <col min="6646" max="6646" width="5.57421875" style="3" customWidth="1"/>
    <col min="6647" max="6647" width="17.57421875" style="3" customWidth="1"/>
    <col min="6648" max="6651" width="9.140625" style="3" customWidth="1"/>
    <col min="6652" max="6652" width="10.8515625" style="3" customWidth="1"/>
    <col min="6653" max="6653" width="9.140625" style="3" customWidth="1"/>
    <col min="6654" max="6654" width="15.00390625" style="3" customWidth="1"/>
    <col min="6655" max="6655" width="14.7109375" style="3" customWidth="1"/>
    <col min="6656" max="6657" width="9.140625" style="3" customWidth="1"/>
    <col min="6658" max="6658" width="11.28125" style="3" customWidth="1"/>
    <col min="6659" max="6660" width="9.140625" style="3" customWidth="1"/>
    <col min="6661" max="6661" width="12.421875" style="3" customWidth="1"/>
    <col min="6662" max="6662" width="9.140625" style="3" customWidth="1"/>
    <col min="6663" max="6663" width="10.7109375" style="3" customWidth="1"/>
    <col min="6664" max="6901" width="9.140625" style="3" customWidth="1"/>
    <col min="6902" max="6902" width="5.57421875" style="3" customWidth="1"/>
    <col min="6903" max="6903" width="17.57421875" style="3" customWidth="1"/>
    <col min="6904" max="6907" width="9.140625" style="3" customWidth="1"/>
    <col min="6908" max="6908" width="10.8515625" style="3" customWidth="1"/>
    <col min="6909" max="6909" width="9.140625" style="3" customWidth="1"/>
    <col min="6910" max="6910" width="15.00390625" style="3" customWidth="1"/>
    <col min="6911" max="6911" width="14.7109375" style="3" customWidth="1"/>
    <col min="6912" max="6913" width="9.140625" style="3" customWidth="1"/>
    <col min="6914" max="6914" width="11.28125" style="3" customWidth="1"/>
    <col min="6915" max="6916" width="9.140625" style="3" customWidth="1"/>
    <col min="6917" max="6917" width="12.421875" style="3" customWidth="1"/>
    <col min="6918" max="6918" width="9.140625" style="3" customWidth="1"/>
    <col min="6919" max="6919" width="10.7109375" style="3" customWidth="1"/>
    <col min="6920" max="7157" width="9.140625" style="3" customWidth="1"/>
    <col min="7158" max="7158" width="5.57421875" style="3" customWidth="1"/>
    <col min="7159" max="7159" width="17.57421875" style="3" customWidth="1"/>
    <col min="7160" max="7163" width="9.140625" style="3" customWidth="1"/>
    <col min="7164" max="7164" width="10.8515625" style="3" customWidth="1"/>
    <col min="7165" max="7165" width="9.140625" style="3" customWidth="1"/>
    <col min="7166" max="7166" width="15.00390625" style="3" customWidth="1"/>
    <col min="7167" max="7167" width="14.7109375" style="3" customWidth="1"/>
    <col min="7168" max="7169" width="9.140625" style="3" customWidth="1"/>
    <col min="7170" max="7170" width="11.28125" style="3" customWidth="1"/>
    <col min="7171" max="7172" width="9.140625" style="3" customWidth="1"/>
    <col min="7173" max="7173" width="12.421875" style="3" customWidth="1"/>
    <col min="7174" max="7174" width="9.140625" style="3" customWidth="1"/>
    <col min="7175" max="7175" width="10.7109375" style="3" customWidth="1"/>
    <col min="7176" max="7413" width="9.140625" style="3" customWidth="1"/>
    <col min="7414" max="7414" width="5.57421875" style="3" customWidth="1"/>
    <col min="7415" max="7415" width="17.57421875" style="3" customWidth="1"/>
    <col min="7416" max="7419" width="9.140625" style="3" customWidth="1"/>
    <col min="7420" max="7420" width="10.8515625" style="3" customWidth="1"/>
    <col min="7421" max="7421" width="9.140625" style="3" customWidth="1"/>
    <col min="7422" max="7422" width="15.00390625" style="3" customWidth="1"/>
    <col min="7423" max="7423" width="14.7109375" style="3" customWidth="1"/>
    <col min="7424" max="7425" width="9.140625" style="3" customWidth="1"/>
    <col min="7426" max="7426" width="11.28125" style="3" customWidth="1"/>
    <col min="7427" max="7428" width="9.140625" style="3" customWidth="1"/>
    <col min="7429" max="7429" width="12.421875" style="3" customWidth="1"/>
    <col min="7430" max="7430" width="9.140625" style="3" customWidth="1"/>
    <col min="7431" max="7431" width="10.7109375" style="3" customWidth="1"/>
    <col min="7432" max="7669" width="9.140625" style="3" customWidth="1"/>
    <col min="7670" max="7670" width="5.57421875" style="3" customWidth="1"/>
    <col min="7671" max="7671" width="17.57421875" style="3" customWidth="1"/>
    <col min="7672" max="7675" width="9.140625" style="3" customWidth="1"/>
    <col min="7676" max="7676" width="10.8515625" style="3" customWidth="1"/>
    <col min="7677" max="7677" width="9.140625" style="3" customWidth="1"/>
    <col min="7678" max="7678" width="15.00390625" style="3" customWidth="1"/>
    <col min="7679" max="7679" width="14.7109375" style="3" customWidth="1"/>
    <col min="7680" max="7681" width="9.140625" style="3" customWidth="1"/>
    <col min="7682" max="7682" width="11.28125" style="3" customWidth="1"/>
    <col min="7683" max="7684" width="9.140625" style="3" customWidth="1"/>
    <col min="7685" max="7685" width="12.421875" style="3" customWidth="1"/>
    <col min="7686" max="7686" width="9.140625" style="3" customWidth="1"/>
    <col min="7687" max="7687" width="10.7109375" style="3" customWidth="1"/>
    <col min="7688" max="7925" width="9.140625" style="3" customWidth="1"/>
    <col min="7926" max="7926" width="5.57421875" style="3" customWidth="1"/>
    <col min="7927" max="7927" width="17.57421875" style="3" customWidth="1"/>
    <col min="7928" max="7931" width="9.140625" style="3" customWidth="1"/>
    <col min="7932" max="7932" width="10.8515625" style="3" customWidth="1"/>
    <col min="7933" max="7933" width="9.140625" style="3" customWidth="1"/>
    <col min="7934" max="7934" width="15.00390625" style="3" customWidth="1"/>
    <col min="7935" max="7935" width="14.7109375" style="3" customWidth="1"/>
    <col min="7936" max="7937" width="9.140625" style="3" customWidth="1"/>
    <col min="7938" max="7938" width="11.28125" style="3" customWidth="1"/>
    <col min="7939" max="7940" width="9.140625" style="3" customWidth="1"/>
    <col min="7941" max="7941" width="12.421875" style="3" customWidth="1"/>
    <col min="7942" max="7942" width="9.140625" style="3" customWidth="1"/>
    <col min="7943" max="7943" width="10.7109375" style="3" customWidth="1"/>
    <col min="7944" max="8181" width="9.140625" style="3" customWidth="1"/>
    <col min="8182" max="8182" width="5.57421875" style="3" customWidth="1"/>
    <col min="8183" max="8183" width="17.57421875" style="3" customWidth="1"/>
    <col min="8184" max="8187" width="9.140625" style="3" customWidth="1"/>
    <col min="8188" max="8188" width="10.8515625" style="3" customWidth="1"/>
    <col min="8189" max="8189" width="9.140625" style="3" customWidth="1"/>
    <col min="8190" max="8190" width="15.00390625" style="3" customWidth="1"/>
    <col min="8191" max="8191" width="14.7109375" style="3" customWidth="1"/>
    <col min="8192" max="8193" width="9.140625" style="3" customWidth="1"/>
    <col min="8194" max="8194" width="11.28125" style="3" customWidth="1"/>
    <col min="8195" max="8196" width="9.140625" style="3" customWidth="1"/>
    <col min="8197" max="8197" width="12.421875" style="3" customWidth="1"/>
    <col min="8198" max="8198" width="9.140625" style="3" customWidth="1"/>
    <col min="8199" max="8199" width="10.7109375" style="3" customWidth="1"/>
    <col min="8200" max="8437" width="9.140625" style="3" customWidth="1"/>
    <col min="8438" max="8438" width="5.57421875" style="3" customWidth="1"/>
    <col min="8439" max="8439" width="17.57421875" style="3" customWidth="1"/>
    <col min="8440" max="8443" width="9.140625" style="3" customWidth="1"/>
    <col min="8444" max="8444" width="10.8515625" style="3" customWidth="1"/>
    <col min="8445" max="8445" width="9.140625" style="3" customWidth="1"/>
    <col min="8446" max="8446" width="15.00390625" style="3" customWidth="1"/>
    <col min="8447" max="8447" width="14.7109375" style="3" customWidth="1"/>
    <col min="8448" max="8449" width="9.140625" style="3" customWidth="1"/>
    <col min="8450" max="8450" width="11.28125" style="3" customWidth="1"/>
    <col min="8451" max="8452" width="9.140625" style="3" customWidth="1"/>
    <col min="8453" max="8453" width="12.421875" style="3" customWidth="1"/>
    <col min="8454" max="8454" width="9.140625" style="3" customWidth="1"/>
    <col min="8455" max="8455" width="10.7109375" style="3" customWidth="1"/>
    <col min="8456" max="8693" width="9.140625" style="3" customWidth="1"/>
    <col min="8694" max="8694" width="5.57421875" style="3" customWidth="1"/>
    <col min="8695" max="8695" width="17.57421875" style="3" customWidth="1"/>
    <col min="8696" max="8699" width="9.140625" style="3" customWidth="1"/>
    <col min="8700" max="8700" width="10.8515625" style="3" customWidth="1"/>
    <col min="8701" max="8701" width="9.140625" style="3" customWidth="1"/>
    <col min="8702" max="8702" width="15.00390625" style="3" customWidth="1"/>
    <col min="8703" max="8703" width="14.7109375" style="3" customWidth="1"/>
    <col min="8704" max="8705" width="9.140625" style="3" customWidth="1"/>
    <col min="8706" max="8706" width="11.28125" style="3" customWidth="1"/>
    <col min="8707" max="8708" width="9.140625" style="3" customWidth="1"/>
    <col min="8709" max="8709" width="12.421875" style="3" customWidth="1"/>
    <col min="8710" max="8710" width="9.140625" style="3" customWidth="1"/>
    <col min="8711" max="8711" width="10.7109375" style="3" customWidth="1"/>
    <col min="8712" max="8949" width="9.140625" style="3" customWidth="1"/>
    <col min="8950" max="8950" width="5.57421875" style="3" customWidth="1"/>
    <col min="8951" max="8951" width="17.57421875" style="3" customWidth="1"/>
    <col min="8952" max="8955" width="9.140625" style="3" customWidth="1"/>
    <col min="8956" max="8956" width="10.8515625" style="3" customWidth="1"/>
    <col min="8957" max="8957" width="9.140625" style="3" customWidth="1"/>
    <col min="8958" max="8958" width="15.00390625" style="3" customWidth="1"/>
    <col min="8959" max="8959" width="14.7109375" style="3" customWidth="1"/>
    <col min="8960" max="8961" width="9.140625" style="3" customWidth="1"/>
    <col min="8962" max="8962" width="11.28125" style="3" customWidth="1"/>
    <col min="8963" max="8964" width="9.140625" style="3" customWidth="1"/>
    <col min="8965" max="8965" width="12.421875" style="3" customWidth="1"/>
    <col min="8966" max="8966" width="9.140625" style="3" customWidth="1"/>
    <col min="8967" max="8967" width="10.7109375" style="3" customWidth="1"/>
    <col min="8968" max="9205" width="9.140625" style="3" customWidth="1"/>
    <col min="9206" max="9206" width="5.57421875" style="3" customWidth="1"/>
    <col min="9207" max="9207" width="17.57421875" style="3" customWidth="1"/>
    <col min="9208" max="9211" width="9.140625" style="3" customWidth="1"/>
    <col min="9212" max="9212" width="10.8515625" style="3" customWidth="1"/>
    <col min="9213" max="9213" width="9.140625" style="3" customWidth="1"/>
    <col min="9214" max="9214" width="15.00390625" style="3" customWidth="1"/>
    <col min="9215" max="9215" width="14.7109375" style="3" customWidth="1"/>
    <col min="9216" max="9217" width="9.140625" style="3" customWidth="1"/>
    <col min="9218" max="9218" width="11.28125" style="3" customWidth="1"/>
    <col min="9219" max="9220" width="9.140625" style="3" customWidth="1"/>
    <col min="9221" max="9221" width="12.421875" style="3" customWidth="1"/>
    <col min="9222" max="9222" width="9.140625" style="3" customWidth="1"/>
    <col min="9223" max="9223" width="10.7109375" style="3" customWidth="1"/>
    <col min="9224" max="9461" width="9.140625" style="3" customWidth="1"/>
    <col min="9462" max="9462" width="5.57421875" style="3" customWidth="1"/>
    <col min="9463" max="9463" width="17.57421875" style="3" customWidth="1"/>
    <col min="9464" max="9467" width="9.140625" style="3" customWidth="1"/>
    <col min="9468" max="9468" width="10.8515625" style="3" customWidth="1"/>
    <col min="9469" max="9469" width="9.140625" style="3" customWidth="1"/>
    <col min="9470" max="9470" width="15.00390625" style="3" customWidth="1"/>
    <col min="9471" max="9471" width="14.7109375" style="3" customWidth="1"/>
    <col min="9472" max="9473" width="9.140625" style="3" customWidth="1"/>
    <col min="9474" max="9474" width="11.28125" style="3" customWidth="1"/>
    <col min="9475" max="9476" width="9.140625" style="3" customWidth="1"/>
    <col min="9477" max="9477" width="12.421875" style="3" customWidth="1"/>
    <col min="9478" max="9478" width="9.140625" style="3" customWidth="1"/>
    <col min="9479" max="9479" width="10.7109375" style="3" customWidth="1"/>
    <col min="9480" max="9717" width="9.140625" style="3" customWidth="1"/>
    <col min="9718" max="9718" width="5.57421875" style="3" customWidth="1"/>
    <col min="9719" max="9719" width="17.57421875" style="3" customWidth="1"/>
    <col min="9720" max="9723" width="9.140625" style="3" customWidth="1"/>
    <col min="9724" max="9724" width="10.8515625" style="3" customWidth="1"/>
    <col min="9725" max="9725" width="9.140625" style="3" customWidth="1"/>
    <col min="9726" max="9726" width="15.00390625" style="3" customWidth="1"/>
    <col min="9727" max="9727" width="14.7109375" style="3" customWidth="1"/>
    <col min="9728" max="9729" width="9.140625" style="3" customWidth="1"/>
    <col min="9730" max="9730" width="11.28125" style="3" customWidth="1"/>
    <col min="9731" max="9732" width="9.140625" style="3" customWidth="1"/>
    <col min="9733" max="9733" width="12.421875" style="3" customWidth="1"/>
    <col min="9734" max="9734" width="9.140625" style="3" customWidth="1"/>
    <col min="9735" max="9735" width="10.7109375" style="3" customWidth="1"/>
    <col min="9736" max="9973" width="9.140625" style="3" customWidth="1"/>
    <col min="9974" max="9974" width="5.57421875" style="3" customWidth="1"/>
    <col min="9975" max="9975" width="17.57421875" style="3" customWidth="1"/>
    <col min="9976" max="9979" width="9.140625" style="3" customWidth="1"/>
    <col min="9980" max="9980" width="10.8515625" style="3" customWidth="1"/>
    <col min="9981" max="9981" width="9.140625" style="3" customWidth="1"/>
    <col min="9982" max="9982" width="15.00390625" style="3" customWidth="1"/>
    <col min="9983" max="9983" width="14.7109375" style="3" customWidth="1"/>
    <col min="9984" max="9985" width="9.140625" style="3" customWidth="1"/>
    <col min="9986" max="9986" width="11.28125" style="3" customWidth="1"/>
    <col min="9987" max="9988" width="9.140625" style="3" customWidth="1"/>
    <col min="9989" max="9989" width="12.421875" style="3" customWidth="1"/>
    <col min="9990" max="9990" width="9.140625" style="3" customWidth="1"/>
    <col min="9991" max="9991" width="10.7109375" style="3" customWidth="1"/>
    <col min="9992" max="10229" width="9.140625" style="3" customWidth="1"/>
    <col min="10230" max="10230" width="5.57421875" style="3" customWidth="1"/>
    <col min="10231" max="10231" width="17.57421875" style="3" customWidth="1"/>
    <col min="10232" max="10235" width="9.140625" style="3" customWidth="1"/>
    <col min="10236" max="10236" width="10.8515625" style="3" customWidth="1"/>
    <col min="10237" max="10237" width="9.140625" style="3" customWidth="1"/>
    <col min="10238" max="10238" width="15.00390625" style="3" customWidth="1"/>
    <col min="10239" max="10239" width="14.7109375" style="3" customWidth="1"/>
    <col min="10240" max="10241" width="9.140625" style="3" customWidth="1"/>
    <col min="10242" max="10242" width="11.28125" style="3" customWidth="1"/>
    <col min="10243" max="10244" width="9.140625" style="3" customWidth="1"/>
    <col min="10245" max="10245" width="12.421875" style="3" customWidth="1"/>
    <col min="10246" max="10246" width="9.140625" style="3" customWidth="1"/>
    <col min="10247" max="10247" width="10.7109375" style="3" customWidth="1"/>
    <col min="10248" max="10485" width="9.140625" style="3" customWidth="1"/>
    <col min="10486" max="10486" width="5.57421875" style="3" customWidth="1"/>
    <col min="10487" max="10487" width="17.57421875" style="3" customWidth="1"/>
    <col min="10488" max="10491" width="9.140625" style="3" customWidth="1"/>
    <col min="10492" max="10492" width="10.8515625" style="3" customWidth="1"/>
    <col min="10493" max="10493" width="9.140625" style="3" customWidth="1"/>
    <col min="10494" max="10494" width="15.00390625" style="3" customWidth="1"/>
    <col min="10495" max="10495" width="14.7109375" style="3" customWidth="1"/>
    <col min="10496" max="10497" width="9.140625" style="3" customWidth="1"/>
    <col min="10498" max="10498" width="11.28125" style="3" customWidth="1"/>
    <col min="10499" max="10500" width="9.140625" style="3" customWidth="1"/>
    <col min="10501" max="10501" width="12.421875" style="3" customWidth="1"/>
    <col min="10502" max="10502" width="9.140625" style="3" customWidth="1"/>
    <col min="10503" max="10503" width="10.7109375" style="3" customWidth="1"/>
    <col min="10504" max="10741" width="9.140625" style="3" customWidth="1"/>
    <col min="10742" max="10742" width="5.57421875" style="3" customWidth="1"/>
    <col min="10743" max="10743" width="17.57421875" style="3" customWidth="1"/>
    <col min="10744" max="10747" width="9.140625" style="3" customWidth="1"/>
    <col min="10748" max="10748" width="10.8515625" style="3" customWidth="1"/>
    <col min="10749" max="10749" width="9.140625" style="3" customWidth="1"/>
    <col min="10750" max="10750" width="15.00390625" style="3" customWidth="1"/>
    <col min="10751" max="10751" width="14.7109375" style="3" customWidth="1"/>
    <col min="10752" max="10753" width="9.140625" style="3" customWidth="1"/>
    <col min="10754" max="10754" width="11.28125" style="3" customWidth="1"/>
    <col min="10755" max="10756" width="9.140625" style="3" customWidth="1"/>
    <col min="10757" max="10757" width="12.421875" style="3" customWidth="1"/>
    <col min="10758" max="10758" width="9.140625" style="3" customWidth="1"/>
    <col min="10759" max="10759" width="10.7109375" style="3" customWidth="1"/>
    <col min="10760" max="10997" width="9.140625" style="3" customWidth="1"/>
    <col min="10998" max="10998" width="5.57421875" style="3" customWidth="1"/>
    <col min="10999" max="10999" width="17.57421875" style="3" customWidth="1"/>
    <col min="11000" max="11003" width="9.140625" style="3" customWidth="1"/>
    <col min="11004" max="11004" width="10.8515625" style="3" customWidth="1"/>
    <col min="11005" max="11005" width="9.140625" style="3" customWidth="1"/>
    <col min="11006" max="11006" width="15.00390625" style="3" customWidth="1"/>
    <col min="11007" max="11007" width="14.7109375" style="3" customWidth="1"/>
    <col min="11008" max="11009" width="9.140625" style="3" customWidth="1"/>
    <col min="11010" max="11010" width="11.28125" style="3" customWidth="1"/>
    <col min="11011" max="11012" width="9.140625" style="3" customWidth="1"/>
    <col min="11013" max="11013" width="12.421875" style="3" customWidth="1"/>
    <col min="11014" max="11014" width="9.140625" style="3" customWidth="1"/>
    <col min="11015" max="11015" width="10.7109375" style="3" customWidth="1"/>
    <col min="11016" max="11253" width="9.140625" style="3" customWidth="1"/>
    <col min="11254" max="11254" width="5.57421875" style="3" customWidth="1"/>
    <col min="11255" max="11255" width="17.57421875" style="3" customWidth="1"/>
    <col min="11256" max="11259" width="9.140625" style="3" customWidth="1"/>
    <col min="11260" max="11260" width="10.8515625" style="3" customWidth="1"/>
    <col min="11261" max="11261" width="9.140625" style="3" customWidth="1"/>
    <col min="11262" max="11262" width="15.00390625" style="3" customWidth="1"/>
    <col min="11263" max="11263" width="14.7109375" style="3" customWidth="1"/>
    <col min="11264" max="11265" width="9.140625" style="3" customWidth="1"/>
    <col min="11266" max="11266" width="11.28125" style="3" customWidth="1"/>
    <col min="11267" max="11268" width="9.140625" style="3" customWidth="1"/>
    <col min="11269" max="11269" width="12.421875" style="3" customWidth="1"/>
    <col min="11270" max="11270" width="9.140625" style="3" customWidth="1"/>
    <col min="11271" max="11271" width="10.7109375" style="3" customWidth="1"/>
    <col min="11272" max="11509" width="9.140625" style="3" customWidth="1"/>
    <col min="11510" max="11510" width="5.57421875" style="3" customWidth="1"/>
    <col min="11511" max="11511" width="17.57421875" style="3" customWidth="1"/>
    <col min="11512" max="11515" width="9.140625" style="3" customWidth="1"/>
    <col min="11516" max="11516" width="10.8515625" style="3" customWidth="1"/>
    <col min="11517" max="11517" width="9.140625" style="3" customWidth="1"/>
    <col min="11518" max="11518" width="15.00390625" style="3" customWidth="1"/>
    <col min="11519" max="11519" width="14.7109375" style="3" customWidth="1"/>
    <col min="11520" max="11521" width="9.140625" style="3" customWidth="1"/>
    <col min="11522" max="11522" width="11.28125" style="3" customWidth="1"/>
    <col min="11523" max="11524" width="9.140625" style="3" customWidth="1"/>
    <col min="11525" max="11525" width="12.421875" style="3" customWidth="1"/>
    <col min="11526" max="11526" width="9.140625" style="3" customWidth="1"/>
    <col min="11527" max="11527" width="10.7109375" style="3" customWidth="1"/>
    <col min="11528" max="11765" width="9.140625" style="3" customWidth="1"/>
    <col min="11766" max="11766" width="5.57421875" style="3" customWidth="1"/>
    <col min="11767" max="11767" width="17.57421875" style="3" customWidth="1"/>
    <col min="11768" max="11771" width="9.140625" style="3" customWidth="1"/>
    <col min="11772" max="11772" width="10.8515625" style="3" customWidth="1"/>
    <col min="11773" max="11773" width="9.140625" style="3" customWidth="1"/>
    <col min="11774" max="11774" width="15.00390625" style="3" customWidth="1"/>
    <col min="11775" max="11775" width="14.7109375" style="3" customWidth="1"/>
    <col min="11776" max="11777" width="9.140625" style="3" customWidth="1"/>
    <col min="11778" max="11778" width="11.28125" style="3" customWidth="1"/>
    <col min="11779" max="11780" width="9.140625" style="3" customWidth="1"/>
    <col min="11781" max="11781" width="12.421875" style="3" customWidth="1"/>
    <col min="11782" max="11782" width="9.140625" style="3" customWidth="1"/>
    <col min="11783" max="11783" width="10.7109375" style="3" customWidth="1"/>
    <col min="11784" max="12021" width="9.140625" style="3" customWidth="1"/>
    <col min="12022" max="12022" width="5.57421875" style="3" customWidth="1"/>
    <col min="12023" max="12023" width="17.57421875" style="3" customWidth="1"/>
    <col min="12024" max="12027" width="9.140625" style="3" customWidth="1"/>
    <col min="12028" max="12028" width="10.8515625" style="3" customWidth="1"/>
    <col min="12029" max="12029" width="9.140625" style="3" customWidth="1"/>
    <col min="12030" max="12030" width="15.00390625" style="3" customWidth="1"/>
    <col min="12031" max="12031" width="14.7109375" style="3" customWidth="1"/>
    <col min="12032" max="12033" width="9.140625" style="3" customWidth="1"/>
    <col min="12034" max="12034" width="11.28125" style="3" customWidth="1"/>
    <col min="12035" max="12036" width="9.140625" style="3" customWidth="1"/>
    <col min="12037" max="12037" width="12.421875" style="3" customWidth="1"/>
    <col min="12038" max="12038" width="9.140625" style="3" customWidth="1"/>
    <col min="12039" max="12039" width="10.7109375" style="3" customWidth="1"/>
    <col min="12040" max="12277" width="9.140625" style="3" customWidth="1"/>
    <col min="12278" max="12278" width="5.57421875" style="3" customWidth="1"/>
    <col min="12279" max="12279" width="17.57421875" style="3" customWidth="1"/>
    <col min="12280" max="12283" width="9.140625" style="3" customWidth="1"/>
    <col min="12284" max="12284" width="10.8515625" style="3" customWidth="1"/>
    <col min="12285" max="12285" width="9.140625" style="3" customWidth="1"/>
    <col min="12286" max="12286" width="15.00390625" style="3" customWidth="1"/>
    <col min="12287" max="12287" width="14.7109375" style="3" customWidth="1"/>
    <col min="12288" max="12289" width="9.140625" style="3" customWidth="1"/>
    <col min="12290" max="12290" width="11.28125" style="3" customWidth="1"/>
    <col min="12291" max="12292" width="9.140625" style="3" customWidth="1"/>
    <col min="12293" max="12293" width="12.421875" style="3" customWidth="1"/>
    <col min="12294" max="12294" width="9.140625" style="3" customWidth="1"/>
    <col min="12295" max="12295" width="10.7109375" style="3" customWidth="1"/>
    <col min="12296" max="12533" width="9.140625" style="3" customWidth="1"/>
    <col min="12534" max="12534" width="5.57421875" style="3" customWidth="1"/>
    <col min="12535" max="12535" width="17.57421875" style="3" customWidth="1"/>
    <col min="12536" max="12539" width="9.140625" style="3" customWidth="1"/>
    <col min="12540" max="12540" width="10.8515625" style="3" customWidth="1"/>
    <col min="12541" max="12541" width="9.140625" style="3" customWidth="1"/>
    <col min="12542" max="12542" width="15.00390625" style="3" customWidth="1"/>
    <col min="12543" max="12543" width="14.7109375" style="3" customWidth="1"/>
    <col min="12544" max="12545" width="9.140625" style="3" customWidth="1"/>
    <col min="12546" max="12546" width="11.28125" style="3" customWidth="1"/>
    <col min="12547" max="12548" width="9.140625" style="3" customWidth="1"/>
    <col min="12549" max="12549" width="12.421875" style="3" customWidth="1"/>
    <col min="12550" max="12550" width="9.140625" style="3" customWidth="1"/>
    <col min="12551" max="12551" width="10.7109375" style="3" customWidth="1"/>
    <col min="12552" max="12789" width="9.140625" style="3" customWidth="1"/>
    <col min="12790" max="12790" width="5.57421875" style="3" customWidth="1"/>
    <col min="12791" max="12791" width="17.57421875" style="3" customWidth="1"/>
    <col min="12792" max="12795" width="9.140625" style="3" customWidth="1"/>
    <col min="12796" max="12796" width="10.8515625" style="3" customWidth="1"/>
    <col min="12797" max="12797" width="9.140625" style="3" customWidth="1"/>
    <col min="12798" max="12798" width="15.00390625" style="3" customWidth="1"/>
    <col min="12799" max="12799" width="14.7109375" style="3" customWidth="1"/>
    <col min="12800" max="12801" width="9.140625" style="3" customWidth="1"/>
    <col min="12802" max="12802" width="11.28125" style="3" customWidth="1"/>
    <col min="12803" max="12804" width="9.140625" style="3" customWidth="1"/>
    <col min="12805" max="12805" width="12.421875" style="3" customWidth="1"/>
    <col min="12806" max="12806" width="9.140625" style="3" customWidth="1"/>
    <col min="12807" max="12807" width="10.7109375" style="3" customWidth="1"/>
    <col min="12808" max="13045" width="9.140625" style="3" customWidth="1"/>
    <col min="13046" max="13046" width="5.57421875" style="3" customWidth="1"/>
    <col min="13047" max="13047" width="17.57421875" style="3" customWidth="1"/>
    <col min="13048" max="13051" width="9.140625" style="3" customWidth="1"/>
    <col min="13052" max="13052" width="10.8515625" style="3" customWidth="1"/>
    <col min="13053" max="13053" width="9.140625" style="3" customWidth="1"/>
    <col min="13054" max="13054" width="15.00390625" style="3" customWidth="1"/>
    <col min="13055" max="13055" width="14.7109375" style="3" customWidth="1"/>
    <col min="13056" max="13057" width="9.140625" style="3" customWidth="1"/>
    <col min="13058" max="13058" width="11.28125" style="3" customWidth="1"/>
    <col min="13059" max="13060" width="9.140625" style="3" customWidth="1"/>
    <col min="13061" max="13061" width="12.421875" style="3" customWidth="1"/>
    <col min="13062" max="13062" width="9.140625" style="3" customWidth="1"/>
    <col min="13063" max="13063" width="10.7109375" style="3" customWidth="1"/>
    <col min="13064" max="13301" width="9.140625" style="3" customWidth="1"/>
    <col min="13302" max="13302" width="5.57421875" style="3" customWidth="1"/>
    <col min="13303" max="13303" width="17.57421875" style="3" customWidth="1"/>
    <col min="13304" max="13307" width="9.140625" style="3" customWidth="1"/>
    <col min="13308" max="13308" width="10.8515625" style="3" customWidth="1"/>
    <col min="13309" max="13309" width="9.140625" style="3" customWidth="1"/>
    <col min="13310" max="13310" width="15.00390625" style="3" customWidth="1"/>
    <col min="13311" max="13311" width="14.7109375" style="3" customWidth="1"/>
    <col min="13312" max="13313" width="9.140625" style="3" customWidth="1"/>
    <col min="13314" max="13314" width="11.28125" style="3" customWidth="1"/>
    <col min="13315" max="13316" width="9.140625" style="3" customWidth="1"/>
    <col min="13317" max="13317" width="12.421875" style="3" customWidth="1"/>
    <col min="13318" max="13318" width="9.140625" style="3" customWidth="1"/>
    <col min="13319" max="13319" width="10.7109375" style="3" customWidth="1"/>
    <col min="13320" max="13557" width="9.140625" style="3" customWidth="1"/>
    <col min="13558" max="13558" width="5.57421875" style="3" customWidth="1"/>
    <col min="13559" max="13559" width="17.57421875" style="3" customWidth="1"/>
    <col min="13560" max="13563" width="9.140625" style="3" customWidth="1"/>
    <col min="13564" max="13564" width="10.8515625" style="3" customWidth="1"/>
    <col min="13565" max="13565" width="9.140625" style="3" customWidth="1"/>
    <col min="13566" max="13566" width="15.00390625" style="3" customWidth="1"/>
    <col min="13567" max="13567" width="14.7109375" style="3" customWidth="1"/>
    <col min="13568" max="13569" width="9.140625" style="3" customWidth="1"/>
    <col min="13570" max="13570" width="11.28125" style="3" customWidth="1"/>
    <col min="13571" max="13572" width="9.140625" style="3" customWidth="1"/>
    <col min="13573" max="13573" width="12.421875" style="3" customWidth="1"/>
    <col min="13574" max="13574" width="9.140625" style="3" customWidth="1"/>
    <col min="13575" max="13575" width="10.7109375" style="3" customWidth="1"/>
    <col min="13576" max="13813" width="9.140625" style="3" customWidth="1"/>
    <col min="13814" max="13814" width="5.57421875" style="3" customWidth="1"/>
    <col min="13815" max="13815" width="17.57421875" style="3" customWidth="1"/>
    <col min="13816" max="13819" width="9.140625" style="3" customWidth="1"/>
    <col min="13820" max="13820" width="10.8515625" style="3" customWidth="1"/>
    <col min="13821" max="13821" width="9.140625" style="3" customWidth="1"/>
    <col min="13822" max="13822" width="15.00390625" style="3" customWidth="1"/>
    <col min="13823" max="13823" width="14.7109375" style="3" customWidth="1"/>
    <col min="13824" max="13825" width="9.140625" style="3" customWidth="1"/>
    <col min="13826" max="13826" width="11.28125" style="3" customWidth="1"/>
    <col min="13827" max="13828" width="9.140625" style="3" customWidth="1"/>
    <col min="13829" max="13829" width="12.421875" style="3" customWidth="1"/>
    <col min="13830" max="13830" width="9.140625" style="3" customWidth="1"/>
    <col min="13831" max="13831" width="10.7109375" style="3" customWidth="1"/>
    <col min="13832" max="14069" width="9.140625" style="3" customWidth="1"/>
    <col min="14070" max="14070" width="5.57421875" style="3" customWidth="1"/>
    <col min="14071" max="14071" width="17.57421875" style="3" customWidth="1"/>
    <col min="14072" max="14075" width="9.140625" style="3" customWidth="1"/>
    <col min="14076" max="14076" width="10.8515625" style="3" customWidth="1"/>
    <col min="14077" max="14077" width="9.140625" style="3" customWidth="1"/>
    <col min="14078" max="14078" width="15.00390625" style="3" customWidth="1"/>
    <col min="14079" max="14079" width="14.7109375" style="3" customWidth="1"/>
    <col min="14080" max="14081" width="9.140625" style="3" customWidth="1"/>
    <col min="14082" max="14082" width="11.28125" style="3" customWidth="1"/>
    <col min="14083" max="14084" width="9.140625" style="3" customWidth="1"/>
    <col min="14085" max="14085" width="12.421875" style="3" customWidth="1"/>
    <col min="14086" max="14086" width="9.140625" style="3" customWidth="1"/>
    <col min="14087" max="14087" width="10.7109375" style="3" customWidth="1"/>
    <col min="14088" max="14325" width="9.140625" style="3" customWidth="1"/>
    <col min="14326" max="14326" width="5.57421875" style="3" customWidth="1"/>
    <col min="14327" max="14327" width="17.57421875" style="3" customWidth="1"/>
    <col min="14328" max="14331" width="9.140625" style="3" customWidth="1"/>
    <col min="14332" max="14332" width="10.8515625" style="3" customWidth="1"/>
    <col min="14333" max="14333" width="9.140625" style="3" customWidth="1"/>
    <col min="14334" max="14334" width="15.00390625" style="3" customWidth="1"/>
    <col min="14335" max="14335" width="14.7109375" style="3" customWidth="1"/>
    <col min="14336" max="14337" width="9.140625" style="3" customWidth="1"/>
    <col min="14338" max="14338" width="11.28125" style="3" customWidth="1"/>
    <col min="14339" max="14340" width="9.140625" style="3" customWidth="1"/>
    <col min="14341" max="14341" width="12.421875" style="3" customWidth="1"/>
    <col min="14342" max="14342" width="9.140625" style="3" customWidth="1"/>
    <col min="14343" max="14343" width="10.7109375" style="3" customWidth="1"/>
    <col min="14344" max="14581" width="9.140625" style="3" customWidth="1"/>
    <col min="14582" max="14582" width="5.57421875" style="3" customWidth="1"/>
    <col min="14583" max="14583" width="17.57421875" style="3" customWidth="1"/>
    <col min="14584" max="14587" width="9.140625" style="3" customWidth="1"/>
    <col min="14588" max="14588" width="10.8515625" style="3" customWidth="1"/>
    <col min="14589" max="14589" width="9.140625" style="3" customWidth="1"/>
    <col min="14590" max="14590" width="15.00390625" style="3" customWidth="1"/>
    <col min="14591" max="14591" width="14.7109375" style="3" customWidth="1"/>
    <col min="14592" max="14593" width="9.140625" style="3" customWidth="1"/>
    <col min="14594" max="14594" width="11.28125" style="3" customWidth="1"/>
    <col min="14595" max="14596" width="9.140625" style="3" customWidth="1"/>
    <col min="14597" max="14597" width="12.421875" style="3" customWidth="1"/>
    <col min="14598" max="14598" width="9.140625" style="3" customWidth="1"/>
    <col min="14599" max="14599" width="10.7109375" style="3" customWidth="1"/>
    <col min="14600" max="14837" width="9.140625" style="3" customWidth="1"/>
    <col min="14838" max="14838" width="5.57421875" style="3" customWidth="1"/>
    <col min="14839" max="14839" width="17.57421875" style="3" customWidth="1"/>
    <col min="14840" max="14843" width="9.140625" style="3" customWidth="1"/>
    <col min="14844" max="14844" width="10.8515625" style="3" customWidth="1"/>
    <col min="14845" max="14845" width="9.140625" style="3" customWidth="1"/>
    <col min="14846" max="14846" width="15.00390625" style="3" customWidth="1"/>
    <col min="14847" max="14847" width="14.7109375" style="3" customWidth="1"/>
    <col min="14848" max="14849" width="9.140625" style="3" customWidth="1"/>
    <col min="14850" max="14850" width="11.28125" style="3" customWidth="1"/>
    <col min="14851" max="14852" width="9.140625" style="3" customWidth="1"/>
    <col min="14853" max="14853" width="12.421875" style="3" customWidth="1"/>
    <col min="14854" max="14854" width="9.140625" style="3" customWidth="1"/>
    <col min="14855" max="14855" width="10.7109375" style="3" customWidth="1"/>
    <col min="14856" max="15093" width="9.140625" style="3" customWidth="1"/>
    <col min="15094" max="15094" width="5.57421875" style="3" customWidth="1"/>
    <col min="15095" max="15095" width="17.57421875" style="3" customWidth="1"/>
    <col min="15096" max="15099" width="9.140625" style="3" customWidth="1"/>
    <col min="15100" max="15100" width="10.8515625" style="3" customWidth="1"/>
    <col min="15101" max="15101" width="9.140625" style="3" customWidth="1"/>
    <col min="15102" max="15102" width="15.00390625" style="3" customWidth="1"/>
    <col min="15103" max="15103" width="14.7109375" style="3" customWidth="1"/>
    <col min="15104" max="15105" width="9.140625" style="3" customWidth="1"/>
    <col min="15106" max="15106" width="11.28125" style="3" customWidth="1"/>
    <col min="15107" max="15108" width="9.140625" style="3" customWidth="1"/>
    <col min="15109" max="15109" width="12.421875" style="3" customWidth="1"/>
    <col min="15110" max="15110" width="9.140625" style="3" customWidth="1"/>
    <col min="15111" max="15111" width="10.7109375" style="3" customWidth="1"/>
    <col min="15112" max="15349" width="9.140625" style="3" customWidth="1"/>
    <col min="15350" max="15350" width="5.57421875" style="3" customWidth="1"/>
    <col min="15351" max="15351" width="17.57421875" style="3" customWidth="1"/>
    <col min="15352" max="15355" width="9.140625" style="3" customWidth="1"/>
    <col min="15356" max="15356" width="10.8515625" style="3" customWidth="1"/>
    <col min="15357" max="15357" width="9.140625" style="3" customWidth="1"/>
    <col min="15358" max="15358" width="15.00390625" style="3" customWidth="1"/>
    <col min="15359" max="15359" width="14.7109375" style="3" customWidth="1"/>
    <col min="15360" max="15361" width="9.140625" style="3" customWidth="1"/>
    <col min="15362" max="15362" width="11.28125" style="3" customWidth="1"/>
    <col min="15363" max="15364" width="9.140625" style="3" customWidth="1"/>
    <col min="15365" max="15365" width="12.421875" style="3" customWidth="1"/>
    <col min="15366" max="15366" width="9.140625" style="3" customWidth="1"/>
    <col min="15367" max="15367" width="10.7109375" style="3" customWidth="1"/>
    <col min="15368" max="15605" width="9.140625" style="3" customWidth="1"/>
    <col min="15606" max="15606" width="5.57421875" style="3" customWidth="1"/>
    <col min="15607" max="15607" width="17.57421875" style="3" customWidth="1"/>
    <col min="15608" max="15611" width="9.140625" style="3" customWidth="1"/>
    <col min="15612" max="15612" width="10.8515625" style="3" customWidth="1"/>
    <col min="15613" max="15613" width="9.140625" style="3" customWidth="1"/>
    <col min="15614" max="15614" width="15.00390625" style="3" customWidth="1"/>
    <col min="15615" max="15615" width="14.7109375" style="3" customWidth="1"/>
    <col min="15616" max="15617" width="9.140625" style="3" customWidth="1"/>
    <col min="15618" max="15618" width="11.28125" style="3" customWidth="1"/>
    <col min="15619" max="15620" width="9.140625" style="3" customWidth="1"/>
    <col min="15621" max="15621" width="12.421875" style="3" customWidth="1"/>
    <col min="15622" max="15622" width="9.140625" style="3" customWidth="1"/>
    <col min="15623" max="15623" width="10.7109375" style="3" customWidth="1"/>
    <col min="15624" max="15861" width="9.140625" style="3" customWidth="1"/>
    <col min="15862" max="15862" width="5.57421875" style="3" customWidth="1"/>
    <col min="15863" max="15863" width="17.57421875" style="3" customWidth="1"/>
    <col min="15864" max="15867" width="9.140625" style="3" customWidth="1"/>
    <col min="15868" max="15868" width="10.8515625" style="3" customWidth="1"/>
    <col min="15869" max="15869" width="9.140625" style="3" customWidth="1"/>
    <col min="15870" max="15870" width="15.00390625" style="3" customWidth="1"/>
    <col min="15871" max="15871" width="14.7109375" style="3" customWidth="1"/>
    <col min="15872" max="15873" width="9.140625" style="3" customWidth="1"/>
    <col min="15874" max="15874" width="11.28125" style="3" customWidth="1"/>
    <col min="15875" max="15876" width="9.140625" style="3" customWidth="1"/>
    <col min="15877" max="15877" width="12.421875" style="3" customWidth="1"/>
    <col min="15878" max="15878" width="9.140625" style="3" customWidth="1"/>
    <col min="15879" max="15879" width="10.7109375" style="3" customWidth="1"/>
    <col min="15880" max="16117" width="9.140625" style="3" customWidth="1"/>
    <col min="16118" max="16118" width="5.57421875" style="3" customWidth="1"/>
    <col min="16119" max="16119" width="17.57421875" style="3" customWidth="1"/>
    <col min="16120" max="16123" width="9.140625" style="3" customWidth="1"/>
    <col min="16124" max="16124" width="10.8515625" style="3" customWidth="1"/>
    <col min="16125" max="16125" width="9.140625" style="3" customWidth="1"/>
    <col min="16126" max="16126" width="15.00390625" style="3" customWidth="1"/>
    <col min="16127" max="16127" width="14.7109375" style="3" customWidth="1"/>
    <col min="16128" max="16129" width="9.140625" style="3" customWidth="1"/>
    <col min="16130" max="16130" width="11.28125" style="3" customWidth="1"/>
    <col min="16131" max="16132" width="9.140625" style="3" customWidth="1"/>
    <col min="16133" max="16133" width="12.421875" style="3" customWidth="1"/>
    <col min="16134" max="16134" width="9.140625" style="3" customWidth="1"/>
    <col min="16135" max="16135" width="10.7109375" style="3" customWidth="1"/>
    <col min="16136" max="16384" width="9.140625" style="3" customWidth="1"/>
  </cols>
  <sheetData>
    <row r="1" spans="2:3" ht="15.75">
      <c r="B1" s="141"/>
      <c r="C1" s="141"/>
    </row>
    <row r="2" spans="2:3" ht="15.75">
      <c r="B2" s="167" t="s">
        <v>116</v>
      </c>
      <c r="C2" s="141"/>
    </row>
    <row r="3" spans="2:3" ht="15.75">
      <c r="B3" s="167" t="s">
        <v>115</v>
      </c>
      <c r="C3" s="13"/>
    </row>
    <row r="4" spans="2:3" ht="16.5" thickBot="1">
      <c r="B4" s="119"/>
      <c r="C4" s="13"/>
    </row>
    <row r="5" spans="2:3" ht="19.5" thickBot="1">
      <c r="B5" s="121"/>
      <c r="C5" s="120" t="s">
        <v>99</v>
      </c>
    </row>
    <row r="6" spans="2:3" ht="18.75">
      <c r="B6" s="120"/>
      <c r="C6" s="120"/>
    </row>
    <row r="7" spans="2:3" ht="35.25" customHeight="1" thickBot="1">
      <c r="B7" s="155" t="s">
        <v>114</v>
      </c>
      <c r="C7" s="149"/>
    </row>
    <row r="8" spans="1:124" s="144" customFormat="1" ht="65.25" customHeight="1" thickBot="1">
      <c r="A8" s="143"/>
      <c r="B8" s="289" t="s">
        <v>107</v>
      </c>
      <c r="C8" s="284" t="s">
        <v>98</v>
      </c>
      <c r="D8" s="284" t="s">
        <v>108</v>
      </c>
      <c r="E8" s="284" t="s">
        <v>109</v>
      </c>
      <c r="F8" s="284" t="s">
        <v>137</v>
      </c>
      <c r="G8" s="284" t="s">
        <v>141</v>
      </c>
      <c r="H8" s="284" t="s">
        <v>142</v>
      </c>
      <c r="I8" s="284" t="s">
        <v>138</v>
      </c>
      <c r="J8" s="286" t="s">
        <v>110</v>
      </c>
      <c r="K8" s="287"/>
      <c r="L8" s="288"/>
      <c r="M8" s="284" t="s">
        <v>139</v>
      </c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</row>
    <row r="9" spans="1:124" s="144" customFormat="1" ht="39" thickBot="1">
      <c r="A9" s="143"/>
      <c r="B9" s="290"/>
      <c r="C9" s="285"/>
      <c r="D9" s="285"/>
      <c r="E9" s="285"/>
      <c r="F9" s="285"/>
      <c r="G9" s="285"/>
      <c r="H9" s="285"/>
      <c r="I9" s="285"/>
      <c r="J9" s="151" t="s">
        <v>111</v>
      </c>
      <c r="K9" s="151" t="s">
        <v>112</v>
      </c>
      <c r="L9" s="151" t="s">
        <v>113</v>
      </c>
      <c r="M9" s="285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</row>
    <row r="10" spans="2:13" ht="15">
      <c r="B10" s="145">
        <v>1</v>
      </c>
      <c r="C10" s="150">
        <v>2</v>
      </c>
      <c r="D10" s="145">
        <v>3</v>
      </c>
      <c r="E10" s="150">
        <v>4</v>
      </c>
      <c r="F10" s="145">
        <v>5</v>
      </c>
      <c r="G10" s="150">
        <v>6</v>
      </c>
      <c r="H10" s="145">
        <v>7</v>
      </c>
      <c r="I10" s="150">
        <v>8</v>
      </c>
      <c r="J10" s="145">
        <v>9</v>
      </c>
      <c r="K10" s="150">
        <v>10</v>
      </c>
      <c r="L10" s="145">
        <v>11</v>
      </c>
      <c r="M10" s="150">
        <v>12</v>
      </c>
    </row>
    <row r="11" spans="1:124" s="147" customFormat="1" ht="12.75" customHeight="1">
      <c r="A11" s="146"/>
      <c r="B11" s="152">
        <v>1</v>
      </c>
      <c r="C11" s="153">
        <v>2310104</v>
      </c>
      <c r="D11" s="153" t="s">
        <v>150</v>
      </c>
      <c r="E11" s="153" t="s">
        <v>172</v>
      </c>
      <c r="F11" s="153" t="s">
        <v>176</v>
      </c>
      <c r="G11" s="153">
        <v>1998</v>
      </c>
      <c r="H11" s="153">
        <v>1998</v>
      </c>
      <c r="I11" s="153" t="s">
        <v>183</v>
      </c>
      <c r="J11" s="154">
        <v>1</v>
      </c>
      <c r="K11" s="154" t="s">
        <v>184</v>
      </c>
      <c r="L11" s="154" t="s">
        <v>185</v>
      </c>
      <c r="M11" s="192" t="s">
        <v>120</v>
      </c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</row>
    <row r="12" spans="1:124" s="147" customFormat="1" ht="12.75" customHeight="1">
      <c r="A12" s="146"/>
      <c r="B12" s="152">
        <v>2</v>
      </c>
      <c r="C12" s="153" t="s">
        <v>161</v>
      </c>
      <c r="D12" s="153" t="s">
        <v>151</v>
      </c>
      <c r="E12" s="153" t="s">
        <v>173</v>
      </c>
      <c r="F12" s="153" t="s">
        <v>176</v>
      </c>
      <c r="G12" s="153">
        <v>1998</v>
      </c>
      <c r="H12" s="153">
        <v>1998</v>
      </c>
      <c r="I12" s="153" t="s">
        <v>186</v>
      </c>
      <c r="J12" s="154">
        <v>1</v>
      </c>
      <c r="K12" s="154" t="s">
        <v>184</v>
      </c>
      <c r="L12" s="154" t="s">
        <v>185</v>
      </c>
      <c r="M12" s="192" t="s">
        <v>120</v>
      </c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</row>
    <row r="13" spans="1:124" s="147" customFormat="1" ht="12.75" customHeight="1">
      <c r="A13" s="146"/>
      <c r="B13" s="152">
        <v>3</v>
      </c>
      <c r="C13" s="153" t="s">
        <v>162</v>
      </c>
      <c r="D13" s="153" t="s">
        <v>152</v>
      </c>
      <c r="E13" s="153" t="s">
        <v>174</v>
      </c>
      <c r="F13" s="153" t="s">
        <v>176</v>
      </c>
      <c r="G13" s="153">
        <v>1998</v>
      </c>
      <c r="H13" s="153">
        <v>1998</v>
      </c>
      <c r="I13" s="153" t="s">
        <v>186</v>
      </c>
      <c r="J13" s="154">
        <v>1</v>
      </c>
      <c r="K13" s="154" t="s">
        <v>184</v>
      </c>
      <c r="L13" s="154" t="s">
        <v>185</v>
      </c>
      <c r="M13" s="192" t="s">
        <v>120</v>
      </c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</row>
    <row r="14" spans="1:124" s="147" customFormat="1" ht="12.75" customHeight="1">
      <c r="A14" s="146"/>
      <c r="B14" s="152">
        <v>4</v>
      </c>
      <c r="C14" s="153" t="s">
        <v>163</v>
      </c>
      <c r="D14" s="153" t="s">
        <v>153</v>
      </c>
      <c r="E14" s="153" t="s">
        <v>173</v>
      </c>
      <c r="F14" s="153" t="s">
        <v>176</v>
      </c>
      <c r="G14" s="153">
        <v>1998</v>
      </c>
      <c r="H14" s="153">
        <v>1998</v>
      </c>
      <c r="I14" s="153" t="s">
        <v>186</v>
      </c>
      <c r="J14" s="154">
        <v>1</v>
      </c>
      <c r="K14" s="154" t="s">
        <v>184</v>
      </c>
      <c r="L14" s="154" t="s">
        <v>185</v>
      </c>
      <c r="M14" s="192" t="s">
        <v>120</v>
      </c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</row>
    <row r="15" spans="1:124" s="147" customFormat="1" ht="12.75" customHeight="1">
      <c r="A15" s="146"/>
      <c r="B15" s="152">
        <v>5</v>
      </c>
      <c r="C15" s="153" t="s">
        <v>164</v>
      </c>
      <c r="D15" s="153" t="s">
        <v>154</v>
      </c>
      <c r="E15" s="153" t="s">
        <v>173</v>
      </c>
      <c r="F15" s="153" t="s">
        <v>176</v>
      </c>
      <c r="G15" s="153">
        <v>1998</v>
      </c>
      <c r="H15" s="153">
        <v>1998</v>
      </c>
      <c r="I15" s="153" t="s">
        <v>186</v>
      </c>
      <c r="J15" s="154">
        <v>1</v>
      </c>
      <c r="K15" s="154" t="s">
        <v>184</v>
      </c>
      <c r="L15" s="154" t="s">
        <v>185</v>
      </c>
      <c r="M15" s="192" t="s">
        <v>120</v>
      </c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</row>
    <row r="16" spans="1:124" s="147" customFormat="1" ht="12.75" customHeight="1">
      <c r="A16" s="146"/>
      <c r="B16" s="152">
        <v>6</v>
      </c>
      <c r="C16" s="153" t="s">
        <v>165</v>
      </c>
      <c r="D16" s="153" t="s">
        <v>151</v>
      </c>
      <c r="E16" s="153" t="s">
        <v>174</v>
      </c>
      <c r="F16" s="153" t="s">
        <v>176</v>
      </c>
      <c r="G16" s="153">
        <v>1998</v>
      </c>
      <c r="H16" s="153">
        <v>1998</v>
      </c>
      <c r="I16" s="153" t="s">
        <v>186</v>
      </c>
      <c r="J16" s="154">
        <v>1</v>
      </c>
      <c r="K16" s="154" t="s">
        <v>184</v>
      </c>
      <c r="L16" s="154" t="s">
        <v>185</v>
      </c>
      <c r="M16" s="192" t="s">
        <v>120</v>
      </c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</row>
    <row r="17" spans="1:124" s="147" customFormat="1" ht="12.75" customHeight="1">
      <c r="A17" s="146"/>
      <c r="B17" s="152">
        <v>7</v>
      </c>
      <c r="C17" s="153" t="s">
        <v>166</v>
      </c>
      <c r="D17" s="153" t="s">
        <v>155</v>
      </c>
      <c r="E17" s="153" t="s">
        <v>174</v>
      </c>
      <c r="F17" s="153" t="s">
        <v>176</v>
      </c>
      <c r="G17" s="153">
        <v>1998</v>
      </c>
      <c r="H17" s="153">
        <v>1998</v>
      </c>
      <c r="I17" s="153" t="s">
        <v>186</v>
      </c>
      <c r="J17" s="154">
        <v>1</v>
      </c>
      <c r="K17" s="154" t="s">
        <v>184</v>
      </c>
      <c r="L17" s="154" t="s">
        <v>185</v>
      </c>
      <c r="M17" s="192" t="s">
        <v>120</v>
      </c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</row>
    <row r="18" spans="1:124" s="147" customFormat="1" ht="12.75" customHeight="1">
      <c r="A18" s="146"/>
      <c r="B18" s="152">
        <v>8</v>
      </c>
      <c r="C18" s="153" t="s">
        <v>167</v>
      </c>
      <c r="D18" s="153" t="s">
        <v>156</v>
      </c>
      <c r="E18" s="153" t="s">
        <v>174</v>
      </c>
      <c r="F18" s="153" t="s">
        <v>176</v>
      </c>
      <c r="G18" s="153">
        <v>1998</v>
      </c>
      <c r="H18" s="153">
        <v>1998</v>
      </c>
      <c r="I18" s="153" t="s">
        <v>186</v>
      </c>
      <c r="J18" s="154">
        <v>1</v>
      </c>
      <c r="K18" s="154" t="s">
        <v>184</v>
      </c>
      <c r="L18" s="154" t="s">
        <v>185</v>
      </c>
      <c r="M18" s="192" t="s">
        <v>120</v>
      </c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</row>
    <row r="19" spans="1:124" s="147" customFormat="1" ht="12.75" customHeight="1">
      <c r="A19" s="146"/>
      <c r="B19" s="152">
        <v>9</v>
      </c>
      <c r="C19" s="153" t="s">
        <v>168</v>
      </c>
      <c r="D19" s="153" t="s">
        <v>157</v>
      </c>
      <c r="E19" s="153" t="s">
        <v>173</v>
      </c>
      <c r="F19" s="153" t="s">
        <v>176</v>
      </c>
      <c r="G19" s="153">
        <v>1998</v>
      </c>
      <c r="H19" s="153">
        <v>1998</v>
      </c>
      <c r="I19" s="153" t="s">
        <v>186</v>
      </c>
      <c r="J19" s="154">
        <v>1</v>
      </c>
      <c r="K19" s="154" t="s">
        <v>184</v>
      </c>
      <c r="L19" s="154" t="s">
        <v>185</v>
      </c>
      <c r="M19" s="192" t="s">
        <v>120</v>
      </c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</row>
    <row r="20" spans="1:124" s="147" customFormat="1" ht="12.75" customHeight="1">
      <c r="A20" s="146"/>
      <c r="B20" s="152">
        <v>10</v>
      </c>
      <c r="C20" s="153" t="s">
        <v>169</v>
      </c>
      <c r="D20" s="153" t="s">
        <v>158</v>
      </c>
      <c r="E20" s="153" t="s">
        <v>174</v>
      </c>
      <c r="F20" s="153" t="s">
        <v>176</v>
      </c>
      <c r="G20" s="153">
        <v>1998</v>
      </c>
      <c r="H20" s="153">
        <v>1998</v>
      </c>
      <c r="I20" s="153" t="s">
        <v>186</v>
      </c>
      <c r="J20" s="154">
        <v>1</v>
      </c>
      <c r="K20" s="154" t="s">
        <v>184</v>
      </c>
      <c r="L20" s="154" t="s">
        <v>185</v>
      </c>
      <c r="M20" s="192" t="s">
        <v>120</v>
      </c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</row>
    <row r="21" spans="1:124" s="147" customFormat="1" ht="12.75" customHeight="1">
      <c r="A21" s="146"/>
      <c r="B21" s="152">
        <v>11</v>
      </c>
      <c r="C21" s="153" t="s">
        <v>170</v>
      </c>
      <c r="D21" s="153" t="s">
        <v>159</v>
      </c>
      <c r="E21" s="153" t="s">
        <v>173</v>
      </c>
      <c r="F21" s="153" t="s">
        <v>176</v>
      </c>
      <c r="G21" s="153">
        <v>1998</v>
      </c>
      <c r="H21" s="153">
        <v>1998</v>
      </c>
      <c r="I21" s="153" t="s">
        <v>186</v>
      </c>
      <c r="J21" s="154">
        <v>1</v>
      </c>
      <c r="K21" s="154" t="s">
        <v>184</v>
      </c>
      <c r="L21" s="154" t="s">
        <v>185</v>
      </c>
      <c r="M21" s="192" t="s">
        <v>120</v>
      </c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</row>
    <row r="22" spans="1:124" s="147" customFormat="1" ht="12.75" customHeight="1">
      <c r="A22" s="146"/>
      <c r="B22" s="152">
        <v>12</v>
      </c>
      <c r="C22" s="153" t="s">
        <v>171</v>
      </c>
      <c r="D22" s="153" t="s">
        <v>160</v>
      </c>
      <c r="E22" s="153" t="s">
        <v>175</v>
      </c>
      <c r="F22" s="153" t="s">
        <v>177</v>
      </c>
      <c r="G22" s="153">
        <v>2007</v>
      </c>
      <c r="H22" s="153">
        <v>2007</v>
      </c>
      <c r="I22" s="153" t="s">
        <v>187</v>
      </c>
      <c r="J22" s="154">
        <v>1</v>
      </c>
      <c r="K22" s="154" t="s">
        <v>184</v>
      </c>
      <c r="L22" s="154" t="s">
        <v>185</v>
      </c>
      <c r="M22" s="192" t="s">
        <v>120</v>
      </c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</row>
    <row r="23" spans="1:124" s="147" customFormat="1" ht="12.75" customHeight="1">
      <c r="A23" s="146"/>
      <c r="B23" s="152">
        <v>13</v>
      </c>
      <c r="C23" s="153"/>
      <c r="D23" s="153"/>
      <c r="E23" s="153"/>
      <c r="F23" s="153"/>
      <c r="G23" s="153"/>
      <c r="H23" s="153"/>
      <c r="I23" s="153"/>
      <c r="J23" s="154"/>
      <c r="K23" s="154"/>
      <c r="L23" s="154"/>
      <c r="M23" s="192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</row>
    <row r="24" spans="1:124" s="147" customFormat="1" ht="12.75" customHeight="1">
      <c r="A24" s="146"/>
      <c r="B24" s="152">
        <v>14</v>
      </c>
      <c r="C24" s="153"/>
      <c r="D24" s="153"/>
      <c r="E24" s="153"/>
      <c r="F24" s="153"/>
      <c r="G24" s="153"/>
      <c r="H24" s="153"/>
      <c r="I24" s="153"/>
      <c r="J24" s="154"/>
      <c r="K24" s="154"/>
      <c r="L24" s="154"/>
      <c r="M24" s="192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</row>
    <row r="25" spans="1:124" s="147" customFormat="1" ht="12.75" customHeight="1">
      <c r="A25" s="146"/>
      <c r="B25" s="152">
        <v>15</v>
      </c>
      <c r="C25" s="153"/>
      <c r="D25" s="153"/>
      <c r="E25" s="153"/>
      <c r="F25" s="153"/>
      <c r="G25" s="153"/>
      <c r="H25" s="153"/>
      <c r="I25" s="153"/>
      <c r="J25" s="154"/>
      <c r="K25" s="154"/>
      <c r="L25" s="154"/>
      <c r="M25" s="192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</row>
    <row r="26" spans="1:124" s="147" customFormat="1" ht="12.75" customHeight="1">
      <c r="A26" s="146"/>
      <c r="B26" s="152">
        <v>16</v>
      </c>
      <c r="C26" s="153"/>
      <c r="D26" s="153"/>
      <c r="E26" s="153"/>
      <c r="F26" s="153"/>
      <c r="G26" s="153"/>
      <c r="H26" s="153"/>
      <c r="I26" s="153"/>
      <c r="J26" s="154"/>
      <c r="K26" s="154"/>
      <c r="L26" s="154"/>
      <c r="M26" s="192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</row>
    <row r="27" spans="1:124" s="147" customFormat="1" ht="12.75" customHeight="1">
      <c r="A27" s="146"/>
      <c r="B27" s="152">
        <v>17</v>
      </c>
      <c r="C27" s="153"/>
      <c r="D27" s="153"/>
      <c r="E27" s="153"/>
      <c r="F27" s="153"/>
      <c r="G27" s="153"/>
      <c r="H27" s="153"/>
      <c r="I27" s="153"/>
      <c r="J27" s="154"/>
      <c r="K27" s="154"/>
      <c r="L27" s="154"/>
      <c r="M27" s="192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</row>
    <row r="28" spans="1:124" s="147" customFormat="1" ht="12.75" customHeight="1">
      <c r="A28" s="146"/>
      <c r="B28" s="152">
        <v>18</v>
      </c>
      <c r="C28" s="153"/>
      <c r="D28" s="153"/>
      <c r="E28" s="153"/>
      <c r="F28" s="153"/>
      <c r="G28" s="153"/>
      <c r="H28" s="153"/>
      <c r="I28" s="153"/>
      <c r="J28" s="154"/>
      <c r="K28" s="154"/>
      <c r="L28" s="154"/>
      <c r="M28" s="192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</row>
    <row r="29" spans="1:124" s="147" customFormat="1" ht="12.75" customHeight="1">
      <c r="A29" s="146"/>
      <c r="B29" s="152">
        <v>19</v>
      </c>
      <c r="C29" s="153"/>
      <c r="D29" s="153"/>
      <c r="E29" s="153"/>
      <c r="F29" s="153"/>
      <c r="G29" s="153"/>
      <c r="H29" s="153"/>
      <c r="I29" s="153"/>
      <c r="J29" s="154"/>
      <c r="K29" s="154"/>
      <c r="L29" s="154"/>
      <c r="M29" s="192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</row>
    <row r="30" spans="1:124" s="147" customFormat="1" ht="12.75" customHeight="1">
      <c r="A30" s="146"/>
      <c r="B30" s="152">
        <v>20</v>
      </c>
      <c r="C30" s="153"/>
      <c r="D30" s="153"/>
      <c r="E30" s="153"/>
      <c r="F30" s="153"/>
      <c r="G30" s="153"/>
      <c r="H30" s="153"/>
      <c r="I30" s="153"/>
      <c r="J30" s="154"/>
      <c r="K30" s="154"/>
      <c r="L30" s="154"/>
      <c r="M30" s="192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</row>
    <row r="31" spans="1:124" s="147" customFormat="1" ht="12.75" customHeight="1">
      <c r="A31" s="146"/>
      <c r="B31" s="152">
        <v>21</v>
      </c>
      <c r="C31" s="153"/>
      <c r="D31" s="153"/>
      <c r="E31" s="153"/>
      <c r="F31" s="153"/>
      <c r="G31" s="153"/>
      <c r="H31" s="153"/>
      <c r="I31" s="153"/>
      <c r="J31" s="154"/>
      <c r="K31" s="154"/>
      <c r="L31" s="154"/>
      <c r="M31" s="192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</row>
    <row r="32" spans="1:124" s="147" customFormat="1" ht="12.75" customHeight="1">
      <c r="A32" s="146"/>
      <c r="B32" s="152">
        <v>22</v>
      </c>
      <c r="C32" s="153"/>
      <c r="D32" s="153"/>
      <c r="E32" s="153"/>
      <c r="F32" s="153"/>
      <c r="G32" s="153"/>
      <c r="H32" s="153"/>
      <c r="I32" s="153"/>
      <c r="J32" s="154"/>
      <c r="K32" s="154"/>
      <c r="L32" s="154"/>
      <c r="M32" s="192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</row>
    <row r="33" spans="1:124" s="147" customFormat="1" ht="12.75" customHeight="1">
      <c r="A33" s="146"/>
      <c r="B33" s="152">
        <v>23</v>
      </c>
      <c r="C33" s="153"/>
      <c r="D33" s="153"/>
      <c r="E33" s="153"/>
      <c r="F33" s="153"/>
      <c r="G33" s="153"/>
      <c r="H33" s="153"/>
      <c r="I33" s="153"/>
      <c r="J33" s="154"/>
      <c r="K33" s="154"/>
      <c r="L33" s="154"/>
      <c r="M33" s="192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</row>
    <row r="34" spans="1:124" s="147" customFormat="1" ht="12.75" customHeight="1">
      <c r="A34" s="146"/>
      <c r="B34" s="152">
        <v>24</v>
      </c>
      <c r="C34" s="153"/>
      <c r="D34" s="153"/>
      <c r="E34" s="153"/>
      <c r="F34" s="153"/>
      <c r="G34" s="153"/>
      <c r="H34" s="153"/>
      <c r="I34" s="153"/>
      <c r="J34" s="154"/>
      <c r="K34" s="154"/>
      <c r="L34" s="154"/>
      <c r="M34" s="192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</row>
    <row r="35" spans="1:124" s="147" customFormat="1" ht="12.75" customHeight="1">
      <c r="A35" s="146"/>
      <c r="B35" s="152">
        <v>25</v>
      </c>
      <c r="C35" s="153"/>
      <c r="D35" s="153"/>
      <c r="E35" s="153"/>
      <c r="F35" s="153"/>
      <c r="G35" s="153"/>
      <c r="H35" s="153"/>
      <c r="I35" s="153"/>
      <c r="J35" s="154"/>
      <c r="K35" s="154"/>
      <c r="L35" s="154"/>
      <c r="M35" s="192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</row>
    <row r="36" spans="1:124" s="147" customFormat="1" ht="12.75" customHeight="1">
      <c r="A36" s="146"/>
      <c r="B36" s="152">
        <v>26</v>
      </c>
      <c r="C36" s="153"/>
      <c r="D36" s="153"/>
      <c r="E36" s="153"/>
      <c r="F36" s="153"/>
      <c r="G36" s="153"/>
      <c r="H36" s="153"/>
      <c r="I36" s="153"/>
      <c r="J36" s="154"/>
      <c r="K36" s="154"/>
      <c r="L36" s="154"/>
      <c r="M36" s="192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</row>
    <row r="37" spans="1:124" s="147" customFormat="1" ht="12.75" customHeight="1">
      <c r="A37" s="146"/>
      <c r="B37" s="152">
        <v>27</v>
      </c>
      <c r="C37" s="153"/>
      <c r="D37" s="153"/>
      <c r="E37" s="153"/>
      <c r="F37" s="153"/>
      <c r="G37" s="153"/>
      <c r="H37" s="153"/>
      <c r="I37" s="153"/>
      <c r="J37" s="154"/>
      <c r="K37" s="154"/>
      <c r="L37" s="154"/>
      <c r="M37" s="192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</row>
    <row r="38" spans="1:124" s="147" customFormat="1" ht="12.75" customHeight="1">
      <c r="A38" s="146"/>
      <c r="B38" s="152">
        <v>28</v>
      </c>
      <c r="C38" s="153"/>
      <c r="D38" s="153"/>
      <c r="E38" s="153"/>
      <c r="F38" s="153"/>
      <c r="G38" s="153"/>
      <c r="H38" s="153"/>
      <c r="I38" s="153"/>
      <c r="J38" s="154"/>
      <c r="K38" s="154"/>
      <c r="L38" s="154"/>
      <c r="M38" s="192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</row>
    <row r="39" spans="1:124" s="147" customFormat="1" ht="12.75" customHeight="1">
      <c r="A39" s="146"/>
      <c r="B39" s="152">
        <v>29</v>
      </c>
      <c r="C39" s="153"/>
      <c r="D39" s="153"/>
      <c r="E39" s="153"/>
      <c r="F39" s="153"/>
      <c r="G39" s="153"/>
      <c r="H39" s="153"/>
      <c r="I39" s="153"/>
      <c r="J39" s="154"/>
      <c r="K39" s="154"/>
      <c r="L39" s="154"/>
      <c r="M39" s="192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</row>
    <row r="40" spans="1:124" s="147" customFormat="1" ht="12.75" customHeight="1">
      <c r="A40" s="146"/>
      <c r="B40" s="152">
        <v>30</v>
      </c>
      <c r="C40" s="153"/>
      <c r="D40" s="153"/>
      <c r="E40" s="153"/>
      <c r="F40" s="153"/>
      <c r="G40" s="153"/>
      <c r="H40" s="153"/>
      <c r="I40" s="153"/>
      <c r="J40" s="154"/>
      <c r="K40" s="154"/>
      <c r="L40" s="154"/>
      <c r="M40" s="192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</row>
    <row r="41" spans="1:124" s="147" customFormat="1" ht="12.75" customHeight="1">
      <c r="A41" s="146"/>
      <c r="B41" s="152">
        <v>31</v>
      </c>
      <c r="C41" s="153"/>
      <c r="D41" s="153"/>
      <c r="E41" s="153"/>
      <c r="F41" s="153"/>
      <c r="G41" s="153"/>
      <c r="H41" s="153"/>
      <c r="I41" s="153"/>
      <c r="J41" s="154"/>
      <c r="K41" s="154"/>
      <c r="L41" s="154"/>
      <c r="M41" s="192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</row>
    <row r="42" spans="1:124" s="147" customFormat="1" ht="12.75" customHeight="1">
      <c r="A42" s="146"/>
      <c r="B42" s="152">
        <v>32</v>
      </c>
      <c r="C42" s="153"/>
      <c r="D42" s="153"/>
      <c r="E42" s="153"/>
      <c r="F42" s="153"/>
      <c r="G42" s="153"/>
      <c r="H42" s="153"/>
      <c r="I42" s="153"/>
      <c r="J42" s="154"/>
      <c r="K42" s="154"/>
      <c r="L42" s="154"/>
      <c r="M42" s="192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</row>
    <row r="43" spans="1:124" s="147" customFormat="1" ht="12.75" customHeight="1">
      <c r="A43" s="146"/>
      <c r="B43" s="152">
        <v>33</v>
      </c>
      <c r="C43" s="153"/>
      <c r="D43" s="153"/>
      <c r="E43" s="153"/>
      <c r="F43" s="153"/>
      <c r="G43" s="153"/>
      <c r="H43" s="153"/>
      <c r="I43" s="153"/>
      <c r="J43" s="154"/>
      <c r="K43" s="154"/>
      <c r="L43" s="154"/>
      <c r="M43" s="192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</row>
    <row r="44" spans="1:124" s="147" customFormat="1" ht="12.75" customHeight="1">
      <c r="A44" s="146"/>
      <c r="B44" s="152">
        <v>34</v>
      </c>
      <c r="C44" s="153"/>
      <c r="D44" s="153"/>
      <c r="E44" s="153"/>
      <c r="F44" s="153"/>
      <c r="G44" s="153"/>
      <c r="H44" s="153"/>
      <c r="I44" s="153"/>
      <c r="J44" s="154"/>
      <c r="K44" s="154"/>
      <c r="L44" s="154"/>
      <c r="M44" s="192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</row>
    <row r="45" spans="1:124" s="147" customFormat="1" ht="12.75" customHeight="1">
      <c r="A45" s="146"/>
      <c r="B45" s="152">
        <v>35</v>
      </c>
      <c r="C45" s="153"/>
      <c r="D45" s="153"/>
      <c r="E45" s="153"/>
      <c r="F45" s="153"/>
      <c r="G45" s="153"/>
      <c r="H45" s="153"/>
      <c r="I45" s="153"/>
      <c r="J45" s="154"/>
      <c r="K45" s="154"/>
      <c r="L45" s="154"/>
      <c r="M45" s="192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</row>
    <row r="46" spans="1:124" s="147" customFormat="1" ht="12.75" customHeight="1">
      <c r="A46" s="146"/>
      <c r="B46" s="152">
        <v>36</v>
      </c>
      <c r="C46" s="153"/>
      <c r="D46" s="153"/>
      <c r="E46" s="153"/>
      <c r="F46" s="153"/>
      <c r="G46" s="153"/>
      <c r="H46" s="153"/>
      <c r="I46" s="153"/>
      <c r="J46" s="154"/>
      <c r="K46" s="154"/>
      <c r="L46" s="154"/>
      <c r="M46" s="192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</row>
    <row r="47" spans="1:124" s="147" customFormat="1" ht="12.75" customHeight="1">
      <c r="A47" s="146"/>
      <c r="B47" s="152">
        <v>37</v>
      </c>
      <c r="C47" s="153"/>
      <c r="D47" s="153"/>
      <c r="E47" s="153"/>
      <c r="F47" s="153"/>
      <c r="G47" s="153"/>
      <c r="H47" s="153"/>
      <c r="I47" s="153"/>
      <c r="J47" s="154"/>
      <c r="K47" s="154"/>
      <c r="L47" s="154"/>
      <c r="M47" s="192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</row>
    <row r="48" spans="1:124" s="147" customFormat="1" ht="12.75" customHeight="1">
      <c r="A48" s="146"/>
      <c r="B48" s="152">
        <v>38</v>
      </c>
      <c r="C48" s="153"/>
      <c r="D48" s="153"/>
      <c r="E48" s="153"/>
      <c r="F48" s="153"/>
      <c r="G48" s="153"/>
      <c r="H48" s="153"/>
      <c r="I48" s="153"/>
      <c r="J48" s="154"/>
      <c r="K48" s="154"/>
      <c r="L48" s="154"/>
      <c r="M48" s="192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</row>
    <row r="49" spans="1:124" s="147" customFormat="1" ht="12.75" customHeight="1">
      <c r="A49" s="146"/>
      <c r="B49" s="152">
        <v>39</v>
      </c>
      <c r="C49" s="153"/>
      <c r="D49" s="153"/>
      <c r="E49" s="153"/>
      <c r="F49" s="153"/>
      <c r="G49" s="153"/>
      <c r="H49" s="153"/>
      <c r="I49" s="153"/>
      <c r="J49" s="154"/>
      <c r="K49" s="154"/>
      <c r="L49" s="154"/>
      <c r="M49" s="192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</row>
    <row r="50" spans="1:124" s="147" customFormat="1" ht="12.75" customHeight="1">
      <c r="A50" s="146"/>
      <c r="B50" s="152">
        <v>40</v>
      </c>
      <c r="C50" s="153"/>
      <c r="D50" s="153"/>
      <c r="E50" s="153"/>
      <c r="F50" s="153"/>
      <c r="G50" s="153"/>
      <c r="H50" s="153"/>
      <c r="I50" s="153"/>
      <c r="J50" s="154"/>
      <c r="K50" s="154"/>
      <c r="L50" s="154"/>
      <c r="M50" s="192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</row>
    <row r="51" spans="1:124" s="147" customFormat="1" ht="12.75" customHeight="1">
      <c r="A51" s="146"/>
      <c r="B51" s="152">
        <v>41</v>
      </c>
      <c r="C51" s="153"/>
      <c r="D51" s="153"/>
      <c r="E51" s="153"/>
      <c r="F51" s="153"/>
      <c r="G51" s="153"/>
      <c r="H51" s="153"/>
      <c r="I51" s="153"/>
      <c r="J51" s="154"/>
      <c r="K51" s="154"/>
      <c r="L51" s="154"/>
      <c r="M51" s="192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</row>
    <row r="52" spans="1:124" s="147" customFormat="1" ht="12.75" customHeight="1">
      <c r="A52" s="146"/>
      <c r="B52" s="152">
        <v>42</v>
      </c>
      <c r="C52" s="153"/>
      <c r="D52" s="153"/>
      <c r="E52" s="153"/>
      <c r="F52" s="153"/>
      <c r="G52" s="153"/>
      <c r="H52" s="153"/>
      <c r="I52" s="153"/>
      <c r="J52" s="154"/>
      <c r="K52" s="154"/>
      <c r="L52" s="154"/>
      <c r="M52" s="192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</row>
    <row r="53" spans="1:124" s="147" customFormat="1" ht="12.75" customHeight="1">
      <c r="A53" s="146"/>
      <c r="B53" s="152">
        <v>43</v>
      </c>
      <c r="C53" s="153"/>
      <c r="D53" s="153"/>
      <c r="E53" s="153"/>
      <c r="F53" s="153"/>
      <c r="G53" s="153"/>
      <c r="H53" s="153"/>
      <c r="I53" s="153"/>
      <c r="J53" s="154"/>
      <c r="K53" s="154"/>
      <c r="L53" s="154"/>
      <c r="M53" s="192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</row>
    <row r="54" spans="1:124" s="147" customFormat="1" ht="12.75" customHeight="1">
      <c r="A54" s="146"/>
      <c r="B54" s="152">
        <v>44</v>
      </c>
      <c r="C54" s="153"/>
      <c r="D54" s="153"/>
      <c r="E54" s="153"/>
      <c r="F54" s="153"/>
      <c r="G54" s="153"/>
      <c r="H54" s="153"/>
      <c r="I54" s="153"/>
      <c r="J54" s="154"/>
      <c r="K54" s="154"/>
      <c r="L54" s="154"/>
      <c r="M54" s="192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</row>
    <row r="55" spans="1:124" s="147" customFormat="1" ht="12.75" customHeight="1">
      <c r="A55" s="146"/>
      <c r="B55" s="152">
        <v>45</v>
      </c>
      <c r="C55" s="153"/>
      <c r="D55" s="153"/>
      <c r="E55" s="153"/>
      <c r="F55" s="153"/>
      <c r="G55" s="153"/>
      <c r="H55" s="153"/>
      <c r="I55" s="153"/>
      <c r="J55" s="154"/>
      <c r="K55" s="154"/>
      <c r="L55" s="154"/>
      <c r="M55" s="192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</row>
    <row r="56" spans="1:124" s="147" customFormat="1" ht="12.75" customHeight="1">
      <c r="A56" s="146"/>
      <c r="B56" s="152">
        <v>46</v>
      </c>
      <c r="C56" s="153"/>
      <c r="D56" s="153"/>
      <c r="E56" s="153"/>
      <c r="F56" s="153"/>
      <c r="G56" s="153"/>
      <c r="H56" s="153"/>
      <c r="I56" s="153"/>
      <c r="J56" s="154"/>
      <c r="K56" s="154"/>
      <c r="L56" s="154"/>
      <c r="M56" s="192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</row>
    <row r="57" spans="1:124" s="147" customFormat="1" ht="12.75" customHeight="1">
      <c r="A57" s="146"/>
      <c r="B57" s="152">
        <v>47</v>
      </c>
      <c r="C57" s="153"/>
      <c r="D57" s="153"/>
      <c r="E57" s="153"/>
      <c r="F57" s="153"/>
      <c r="G57" s="153"/>
      <c r="H57" s="153"/>
      <c r="I57" s="153"/>
      <c r="J57" s="154"/>
      <c r="K57" s="154"/>
      <c r="L57" s="154"/>
      <c r="M57" s="192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</row>
    <row r="58" spans="1:124" s="147" customFormat="1" ht="12.75" customHeight="1">
      <c r="A58" s="146"/>
      <c r="B58" s="152">
        <v>48</v>
      </c>
      <c r="C58" s="153"/>
      <c r="D58" s="153"/>
      <c r="E58" s="153"/>
      <c r="F58" s="153"/>
      <c r="G58" s="153"/>
      <c r="H58" s="153"/>
      <c r="I58" s="153"/>
      <c r="J58" s="154"/>
      <c r="K58" s="154"/>
      <c r="L58" s="154"/>
      <c r="M58" s="192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</row>
    <row r="59" spans="1:124" s="147" customFormat="1" ht="12.75" customHeight="1">
      <c r="A59" s="146"/>
      <c r="B59" s="152">
        <v>49</v>
      </c>
      <c r="C59" s="153"/>
      <c r="D59" s="153"/>
      <c r="E59" s="153"/>
      <c r="F59" s="153"/>
      <c r="G59" s="153"/>
      <c r="H59" s="153"/>
      <c r="I59" s="153"/>
      <c r="J59" s="154"/>
      <c r="K59" s="154"/>
      <c r="L59" s="154"/>
      <c r="M59" s="192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</row>
    <row r="60" spans="1:124" s="147" customFormat="1" ht="12.75" customHeight="1">
      <c r="A60" s="146"/>
      <c r="B60" s="152">
        <v>50</v>
      </c>
      <c r="C60" s="153"/>
      <c r="D60" s="153"/>
      <c r="E60" s="153"/>
      <c r="F60" s="153"/>
      <c r="G60" s="153"/>
      <c r="H60" s="153"/>
      <c r="I60" s="153"/>
      <c r="J60" s="154"/>
      <c r="K60" s="154"/>
      <c r="L60" s="154"/>
      <c r="M60" s="192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</row>
    <row r="61" spans="1:124" s="147" customFormat="1" ht="12.75" customHeight="1">
      <c r="A61" s="146"/>
      <c r="B61" s="152">
        <v>51</v>
      </c>
      <c r="C61" s="153"/>
      <c r="D61" s="153"/>
      <c r="E61" s="153"/>
      <c r="F61" s="153"/>
      <c r="G61" s="153"/>
      <c r="H61" s="153"/>
      <c r="I61" s="153"/>
      <c r="J61" s="154"/>
      <c r="K61" s="154"/>
      <c r="L61" s="154"/>
      <c r="M61" s="192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</row>
    <row r="62" spans="1:124" s="147" customFormat="1" ht="12.75" customHeight="1">
      <c r="A62" s="146"/>
      <c r="B62" s="152">
        <v>52</v>
      </c>
      <c r="C62" s="153"/>
      <c r="D62" s="153"/>
      <c r="E62" s="153"/>
      <c r="F62" s="153"/>
      <c r="G62" s="153"/>
      <c r="H62" s="153"/>
      <c r="I62" s="153"/>
      <c r="J62" s="154"/>
      <c r="K62" s="154"/>
      <c r="L62" s="154"/>
      <c r="M62" s="192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</row>
    <row r="63" spans="1:124" s="147" customFormat="1" ht="12.75" customHeight="1">
      <c r="A63" s="146"/>
      <c r="B63" s="152">
        <v>53</v>
      </c>
      <c r="C63" s="153"/>
      <c r="D63" s="153"/>
      <c r="E63" s="153"/>
      <c r="F63" s="153"/>
      <c r="G63" s="153"/>
      <c r="H63" s="153"/>
      <c r="I63" s="153"/>
      <c r="J63" s="154"/>
      <c r="K63" s="154"/>
      <c r="L63" s="154"/>
      <c r="M63" s="192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  <c r="DS63" s="146"/>
      <c r="DT63" s="146"/>
    </row>
    <row r="64" spans="1:124" s="147" customFormat="1" ht="12.75" customHeight="1">
      <c r="A64" s="146"/>
      <c r="B64" s="152">
        <v>54</v>
      </c>
      <c r="C64" s="153"/>
      <c r="D64" s="153"/>
      <c r="E64" s="153"/>
      <c r="F64" s="153"/>
      <c r="G64" s="153"/>
      <c r="H64" s="153"/>
      <c r="I64" s="153"/>
      <c r="J64" s="154"/>
      <c r="K64" s="154"/>
      <c r="L64" s="154"/>
      <c r="M64" s="192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6"/>
      <c r="DE64" s="146"/>
      <c r="DF64" s="146"/>
      <c r="DG64" s="146"/>
      <c r="DH64" s="146"/>
      <c r="DI64" s="146"/>
      <c r="DJ64" s="146"/>
      <c r="DK64" s="146"/>
      <c r="DL64" s="146"/>
      <c r="DM64" s="146"/>
      <c r="DN64" s="146"/>
      <c r="DO64" s="146"/>
      <c r="DP64" s="146"/>
      <c r="DQ64" s="146"/>
      <c r="DR64" s="146"/>
      <c r="DS64" s="146"/>
      <c r="DT64" s="146"/>
    </row>
    <row r="65" spans="1:124" s="147" customFormat="1" ht="12.75" customHeight="1">
      <c r="A65" s="146"/>
      <c r="B65" s="152">
        <v>55</v>
      </c>
      <c r="C65" s="153"/>
      <c r="D65" s="153"/>
      <c r="E65" s="153"/>
      <c r="F65" s="153"/>
      <c r="G65" s="153"/>
      <c r="H65" s="153"/>
      <c r="I65" s="153"/>
      <c r="J65" s="154"/>
      <c r="K65" s="154"/>
      <c r="L65" s="154"/>
      <c r="M65" s="192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146"/>
      <c r="DO65" s="146"/>
      <c r="DP65" s="146"/>
      <c r="DQ65" s="146"/>
      <c r="DR65" s="146"/>
      <c r="DS65" s="146"/>
      <c r="DT65" s="146"/>
    </row>
    <row r="66" spans="1:124" s="147" customFormat="1" ht="12.75" customHeight="1">
      <c r="A66" s="146"/>
      <c r="B66" s="152">
        <v>56</v>
      </c>
      <c r="C66" s="153"/>
      <c r="D66" s="153"/>
      <c r="E66" s="153"/>
      <c r="F66" s="153"/>
      <c r="G66" s="153"/>
      <c r="H66" s="153"/>
      <c r="I66" s="153"/>
      <c r="J66" s="154"/>
      <c r="K66" s="154"/>
      <c r="L66" s="154"/>
      <c r="M66" s="192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</row>
    <row r="67" spans="1:124" s="147" customFormat="1" ht="12.75" customHeight="1">
      <c r="A67" s="146"/>
      <c r="B67" s="152">
        <v>57</v>
      </c>
      <c r="C67" s="153"/>
      <c r="D67" s="153"/>
      <c r="E67" s="153"/>
      <c r="F67" s="153"/>
      <c r="G67" s="153"/>
      <c r="H67" s="153"/>
      <c r="I67" s="153"/>
      <c r="J67" s="154"/>
      <c r="K67" s="154"/>
      <c r="L67" s="154"/>
      <c r="M67" s="192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6"/>
      <c r="DP67" s="146"/>
      <c r="DQ67" s="146"/>
      <c r="DR67" s="146"/>
      <c r="DS67" s="146"/>
      <c r="DT67" s="146"/>
    </row>
    <row r="68" spans="1:124" s="147" customFormat="1" ht="12.75" customHeight="1">
      <c r="A68" s="146"/>
      <c r="B68" s="152">
        <v>58</v>
      </c>
      <c r="C68" s="153"/>
      <c r="D68" s="153"/>
      <c r="E68" s="153"/>
      <c r="F68" s="153"/>
      <c r="G68" s="153"/>
      <c r="H68" s="153"/>
      <c r="I68" s="153"/>
      <c r="J68" s="154"/>
      <c r="K68" s="154"/>
      <c r="L68" s="154"/>
      <c r="M68" s="192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6"/>
      <c r="DT68" s="146"/>
    </row>
    <row r="69" spans="1:124" s="147" customFormat="1" ht="12.75" customHeight="1">
      <c r="A69" s="146"/>
      <c r="B69" s="152">
        <v>59</v>
      </c>
      <c r="C69" s="153"/>
      <c r="D69" s="153"/>
      <c r="E69" s="153"/>
      <c r="F69" s="153"/>
      <c r="G69" s="153"/>
      <c r="H69" s="153"/>
      <c r="I69" s="153"/>
      <c r="J69" s="154"/>
      <c r="K69" s="154"/>
      <c r="L69" s="154"/>
      <c r="M69" s="192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6"/>
      <c r="DP69" s="146"/>
      <c r="DQ69" s="146"/>
      <c r="DR69" s="146"/>
      <c r="DS69" s="146"/>
      <c r="DT69" s="146"/>
    </row>
    <row r="70" spans="1:124" s="147" customFormat="1" ht="12.75" customHeight="1">
      <c r="A70" s="146"/>
      <c r="B70" s="152">
        <v>60</v>
      </c>
      <c r="C70" s="153"/>
      <c r="D70" s="153"/>
      <c r="E70" s="153"/>
      <c r="F70" s="153"/>
      <c r="G70" s="153"/>
      <c r="H70" s="153"/>
      <c r="I70" s="153"/>
      <c r="J70" s="154"/>
      <c r="K70" s="154"/>
      <c r="L70" s="154"/>
      <c r="M70" s="192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</row>
    <row r="71" spans="1:124" s="147" customFormat="1" ht="12.75" customHeight="1">
      <c r="A71" s="146"/>
      <c r="B71" s="152">
        <v>61</v>
      </c>
      <c r="C71" s="153"/>
      <c r="D71" s="153"/>
      <c r="E71" s="153"/>
      <c r="F71" s="153"/>
      <c r="G71" s="153"/>
      <c r="H71" s="153"/>
      <c r="I71" s="153"/>
      <c r="J71" s="154"/>
      <c r="K71" s="154"/>
      <c r="L71" s="154"/>
      <c r="M71" s="192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6"/>
      <c r="DP71" s="146"/>
      <c r="DQ71" s="146"/>
      <c r="DR71" s="146"/>
      <c r="DS71" s="146"/>
      <c r="DT71" s="146"/>
    </row>
    <row r="72" spans="1:124" s="147" customFormat="1" ht="12.75" customHeight="1">
      <c r="A72" s="146"/>
      <c r="B72" s="152">
        <v>62</v>
      </c>
      <c r="C72" s="153"/>
      <c r="D72" s="153"/>
      <c r="E72" s="153"/>
      <c r="F72" s="153"/>
      <c r="G72" s="153"/>
      <c r="H72" s="153"/>
      <c r="I72" s="153"/>
      <c r="J72" s="154"/>
      <c r="K72" s="154"/>
      <c r="L72" s="154"/>
      <c r="M72" s="192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6"/>
      <c r="DO72" s="146"/>
      <c r="DP72" s="146"/>
      <c r="DQ72" s="146"/>
      <c r="DR72" s="146"/>
      <c r="DS72" s="146"/>
      <c r="DT72" s="146"/>
    </row>
    <row r="73" spans="1:124" s="147" customFormat="1" ht="12.75" customHeight="1">
      <c r="A73" s="146"/>
      <c r="B73" s="152">
        <v>63</v>
      </c>
      <c r="C73" s="153"/>
      <c r="D73" s="153"/>
      <c r="E73" s="153"/>
      <c r="F73" s="153"/>
      <c r="G73" s="153"/>
      <c r="H73" s="153"/>
      <c r="I73" s="153"/>
      <c r="J73" s="154"/>
      <c r="K73" s="154"/>
      <c r="L73" s="154"/>
      <c r="M73" s="192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6"/>
      <c r="DP73" s="146"/>
      <c r="DQ73" s="146"/>
      <c r="DR73" s="146"/>
      <c r="DS73" s="146"/>
      <c r="DT73" s="146"/>
    </row>
    <row r="74" spans="1:124" s="147" customFormat="1" ht="12.75" customHeight="1">
      <c r="A74" s="146"/>
      <c r="B74" s="152">
        <v>64</v>
      </c>
      <c r="C74" s="153"/>
      <c r="D74" s="153"/>
      <c r="E74" s="153"/>
      <c r="F74" s="153"/>
      <c r="G74" s="153"/>
      <c r="H74" s="153"/>
      <c r="I74" s="153"/>
      <c r="J74" s="154"/>
      <c r="K74" s="154"/>
      <c r="L74" s="154"/>
      <c r="M74" s="192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  <c r="CW74" s="146"/>
      <c r="CX74" s="146"/>
      <c r="CY74" s="146"/>
      <c r="CZ74" s="146"/>
      <c r="DA74" s="146"/>
      <c r="DB74" s="146"/>
      <c r="DC74" s="146"/>
      <c r="DD74" s="146"/>
      <c r="DE74" s="146"/>
      <c r="DF74" s="146"/>
      <c r="DG74" s="146"/>
      <c r="DH74" s="146"/>
      <c r="DI74" s="146"/>
      <c r="DJ74" s="146"/>
      <c r="DK74" s="146"/>
      <c r="DL74" s="146"/>
      <c r="DM74" s="146"/>
      <c r="DN74" s="146"/>
      <c r="DO74" s="146"/>
      <c r="DP74" s="146"/>
      <c r="DQ74" s="146"/>
      <c r="DR74" s="146"/>
      <c r="DS74" s="146"/>
      <c r="DT74" s="146"/>
    </row>
    <row r="75" spans="1:124" s="147" customFormat="1" ht="12.75" customHeight="1">
      <c r="A75" s="146"/>
      <c r="B75" s="152">
        <v>65</v>
      </c>
      <c r="C75" s="153"/>
      <c r="D75" s="153"/>
      <c r="E75" s="153"/>
      <c r="F75" s="153"/>
      <c r="G75" s="153"/>
      <c r="H75" s="153"/>
      <c r="I75" s="153"/>
      <c r="J75" s="154"/>
      <c r="K75" s="154"/>
      <c r="L75" s="154"/>
      <c r="M75" s="192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</row>
    <row r="76" spans="1:124" s="147" customFormat="1" ht="12.75" customHeight="1">
      <c r="A76" s="146"/>
      <c r="B76" s="152">
        <v>66</v>
      </c>
      <c r="C76" s="153"/>
      <c r="D76" s="153"/>
      <c r="E76" s="153"/>
      <c r="F76" s="153"/>
      <c r="G76" s="153"/>
      <c r="H76" s="153"/>
      <c r="I76" s="153"/>
      <c r="J76" s="154"/>
      <c r="K76" s="154"/>
      <c r="L76" s="154"/>
      <c r="M76" s="192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  <c r="DP76" s="146"/>
      <c r="DQ76" s="146"/>
      <c r="DR76" s="146"/>
      <c r="DS76" s="146"/>
      <c r="DT76" s="146"/>
    </row>
    <row r="77" spans="1:124" s="147" customFormat="1" ht="12.75" customHeight="1">
      <c r="A77" s="146"/>
      <c r="B77" s="152">
        <v>67</v>
      </c>
      <c r="C77" s="153"/>
      <c r="D77" s="153"/>
      <c r="E77" s="153"/>
      <c r="F77" s="153"/>
      <c r="G77" s="153"/>
      <c r="H77" s="153"/>
      <c r="I77" s="153"/>
      <c r="J77" s="154"/>
      <c r="K77" s="154"/>
      <c r="L77" s="154"/>
      <c r="M77" s="192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6"/>
      <c r="DT77" s="146"/>
    </row>
    <row r="78" spans="1:124" s="147" customFormat="1" ht="12.75" customHeight="1">
      <c r="A78" s="146"/>
      <c r="B78" s="152">
        <v>68</v>
      </c>
      <c r="C78" s="153"/>
      <c r="D78" s="153"/>
      <c r="E78" s="153"/>
      <c r="F78" s="153"/>
      <c r="G78" s="153"/>
      <c r="H78" s="153"/>
      <c r="I78" s="153"/>
      <c r="J78" s="154"/>
      <c r="K78" s="154"/>
      <c r="L78" s="154"/>
      <c r="M78" s="192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</row>
    <row r="79" spans="1:124" s="147" customFormat="1" ht="12.75" customHeight="1">
      <c r="A79" s="146"/>
      <c r="B79" s="152">
        <v>69</v>
      </c>
      <c r="C79" s="153"/>
      <c r="D79" s="153"/>
      <c r="E79" s="153"/>
      <c r="F79" s="153"/>
      <c r="G79" s="153"/>
      <c r="H79" s="153"/>
      <c r="I79" s="153"/>
      <c r="J79" s="154"/>
      <c r="K79" s="154"/>
      <c r="L79" s="154"/>
      <c r="M79" s="192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</row>
    <row r="80" spans="1:124" s="147" customFormat="1" ht="12.75" customHeight="1">
      <c r="A80" s="146"/>
      <c r="B80" s="152">
        <v>70</v>
      </c>
      <c r="C80" s="153"/>
      <c r="D80" s="153"/>
      <c r="E80" s="153"/>
      <c r="F80" s="153"/>
      <c r="G80" s="153"/>
      <c r="H80" s="153"/>
      <c r="I80" s="153"/>
      <c r="J80" s="154"/>
      <c r="K80" s="154"/>
      <c r="L80" s="154"/>
      <c r="M80" s="192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</row>
    <row r="81" spans="1:124" s="147" customFormat="1" ht="12.75" customHeight="1">
      <c r="A81" s="146"/>
      <c r="B81" s="152">
        <v>71</v>
      </c>
      <c r="C81" s="153"/>
      <c r="D81" s="153"/>
      <c r="E81" s="153"/>
      <c r="F81" s="153"/>
      <c r="G81" s="153"/>
      <c r="H81" s="153"/>
      <c r="I81" s="153"/>
      <c r="J81" s="154"/>
      <c r="K81" s="154"/>
      <c r="L81" s="154"/>
      <c r="M81" s="192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  <c r="CZ81" s="146"/>
      <c r="DA81" s="146"/>
      <c r="DB81" s="146"/>
      <c r="DC81" s="146"/>
      <c r="DD81" s="146"/>
      <c r="DE81" s="146"/>
      <c r="DF81" s="146"/>
      <c r="DG81" s="146"/>
      <c r="DH81" s="146"/>
      <c r="DI81" s="146"/>
      <c r="DJ81" s="146"/>
      <c r="DK81" s="146"/>
      <c r="DL81" s="146"/>
      <c r="DM81" s="146"/>
      <c r="DN81" s="146"/>
      <c r="DO81" s="146"/>
      <c r="DP81" s="146"/>
      <c r="DQ81" s="146"/>
      <c r="DR81" s="146"/>
      <c r="DS81" s="146"/>
      <c r="DT81" s="146"/>
    </row>
    <row r="82" spans="1:124" s="147" customFormat="1" ht="12.75" customHeight="1">
      <c r="A82" s="146"/>
      <c r="B82" s="152">
        <v>72</v>
      </c>
      <c r="C82" s="153"/>
      <c r="D82" s="153"/>
      <c r="E82" s="153"/>
      <c r="F82" s="153"/>
      <c r="G82" s="153"/>
      <c r="H82" s="153"/>
      <c r="I82" s="153"/>
      <c r="J82" s="154"/>
      <c r="K82" s="154"/>
      <c r="L82" s="154"/>
      <c r="M82" s="192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6"/>
      <c r="DE82" s="146"/>
      <c r="DF82" s="146"/>
      <c r="DG82" s="146"/>
      <c r="DH82" s="146"/>
      <c r="DI82" s="146"/>
      <c r="DJ82" s="146"/>
      <c r="DK82" s="146"/>
      <c r="DL82" s="146"/>
      <c r="DM82" s="146"/>
      <c r="DN82" s="146"/>
      <c r="DO82" s="146"/>
      <c r="DP82" s="146"/>
      <c r="DQ82" s="146"/>
      <c r="DR82" s="146"/>
      <c r="DS82" s="146"/>
      <c r="DT82" s="146"/>
    </row>
    <row r="83" spans="1:124" s="147" customFormat="1" ht="12.75" customHeight="1">
      <c r="A83" s="146"/>
      <c r="B83" s="152">
        <v>73</v>
      </c>
      <c r="C83" s="153"/>
      <c r="D83" s="153"/>
      <c r="E83" s="153"/>
      <c r="F83" s="153"/>
      <c r="G83" s="153"/>
      <c r="H83" s="153"/>
      <c r="I83" s="153"/>
      <c r="J83" s="154"/>
      <c r="K83" s="154"/>
      <c r="L83" s="154"/>
      <c r="M83" s="192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6"/>
      <c r="DH83" s="146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6"/>
    </row>
    <row r="84" spans="1:124" s="147" customFormat="1" ht="12.75" customHeight="1">
      <c r="A84" s="146"/>
      <c r="B84" s="152">
        <v>74</v>
      </c>
      <c r="C84" s="153"/>
      <c r="D84" s="153"/>
      <c r="E84" s="153"/>
      <c r="F84" s="153"/>
      <c r="G84" s="153"/>
      <c r="H84" s="153"/>
      <c r="I84" s="153"/>
      <c r="J84" s="154"/>
      <c r="K84" s="154"/>
      <c r="L84" s="154"/>
      <c r="M84" s="192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  <c r="DB84" s="146"/>
      <c r="DC84" s="146"/>
      <c r="DD84" s="146"/>
      <c r="DE84" s="146"/>
      <c r="DF84" s="146"/>
      <c r="DG84" s="146"/>
      <c r="DH84" s="146"/>
      <c r="DI84" s="146"/>
      <c r="DJ84" s="146"/>
      <c r="DK84" s="146"/>
      <c r="DL84" s="146"/>
      <c r="DM84" s="146"/>
      <c r="DN84" s="146"/>
      <c r="DO84" s="146"/>
      <c r="DP84" s="146"/>
      <c r="DQ84" s="146"/>
      <c r="DR84" s="146"/>
      <c r="DS84" s="146"/>
      <c r="DT84" s="146"/>
    </row>
    <row r="85" spans="1:124" s="147" customFormat="1" ht="12.75" customHeight="1">
      <c r="A85" s="146"/>
      <c r="B85" s="152">
        <v>75</v>
      </c>
      <c r="C85" s="153"/>
      <c r="D85" s="153"/>
      <c r="E85" s="153"/>
      <c r="F85" s="153"/>
      <c r="G85" s="153"/>
      <c r="H85" s="153"/>
      <c r="I85" s="153"/>
      <c r="J85" s="154"/>
      <c r="K85" s="154"/>
      <c r="L85" s="154"/>
      <c r="M85" s="192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6"/>
      <c r="DC85" s="146"/>
      <c r="DD85" s="146"/>
      <c r="DE85" s="146"/>
      <c r="DF85" s="146"/>
      <c r="DG85" s="146"/>
      <c r="DH85" s="146"/>
      <c r="DI85" s="146"/>
      <c r="DJ85" s="146"/>
      <c r="DK85" s="146"/>
      <c r="DL85" s="146"/>
      <c r="DM85" s="146"/>
      <c r="DN85" s="146"/>
      <c r="DO85" s="146"/>
      <c r="DP85" s="146"/>
      <c r="DQ85" s="146"/>
      <c r="DR85" s="146"/>
      <c r="DS85" s="146"/>
      <c r="DT85" s="146"/>
    </row>
    <row r="86" spans="1:124" s="147" customFormat="1" ht="12.75" customHeight="1">
      <c r="A86" s="146"/>
      <c r="B86" s="152">
        <v>76</v>
      </c>
      <c r="C86" s="153"/>
      <c r="D86" s="153"/>
      <c r="E86" s="153"/>
      <c r="F86" s="153"/>
      <c r="G86" s="153"/>
      <c r="H86" s="153"/>
      <c r="I86" s="153"/>
      <c r="J86" s="154"/>
      <c r="K86" s="154"/>
      <c r="L86" s="154"/>
      <c r="M86" s="192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6"/>
      <c r="DE86" s="146"/>
      <c r="DF86" s="146"/>
      <c r="DG86" s="146"/>
      <c r="DH86" s="146"/>
      <c r="DI86" s="146"/>
      <c r="DJ86" s="146"/>
      <c r="DK86" s="146"/>
      <c r="DL86" s="146"/>
      <c r="DM86" s="146"/>
      <c r="DN86" s="146"/>
      <c r="DO86" s="146"/>
      <c r="DP86" s="146"/>
      <c r="DQ86" s="146"/>
      <c r="DR86" s="146"/>
      <c r="DS86" s="146"/>
      <c r="DT86" s="146"/>
    </row>
    <row r="87" spans="1:124" s="147" customFormat="1" ht="12.75" customHeight="1">
      <c r="A87" s="146"/>
      <c r="B87" s="152">
        <v>77</v>
      </c>
      <c r="C87" s="153"/>
      <c r="D87" s="153"/>
      <c r="E87" s="153"/>
      <c r="F87" s="153"/>
      <c r="G87" s="153"/>
      <c r="H87" s="153"/>
      <c r="I87" s="153"/>
      <c r="J87" s="154"/>
      <c r="K87" s="154"/>
      <c r="L87" s="154"/>
      <c r="M87" s="192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6"/>
      <c r="DH87" s="146"/>
      <c r="DI87" s="146"/>
      <c r="DJ87" s="146"/>
      <c r="DK87" s="146"/>
      <c r="DL87" s="146"/>
      <c r="DM87" s="146"/>
      <c r="DN87" s="146"/>
      <c r="DO87" s="146"/>
      <c r="DP87" s="146"/>
      <c r="DQ87" s="146"/>
      <c r="DR87" s="146"/>
      <c r="DS87" s="146"/>
      <c r="DT87" s="146"/>
    </row>
    <row r="88" spans="1:124" s="147" customFormat="1" ht="12.75" customHeight="1">
      <c r="A88" s="146"/>
      <c r="B88" s="152">
        <v>78</v>
      </c>
      <c r="C88" s="153"/>
      <c r="D88" s="153"/>
      <c r="E88" s="153"/>
      <c r="F88" s="153"/>
      <c r="G88" s="153"/>
      <c r="H88" s="153"/>
      <c r="I88" s="153"/>
      <c r="J88" s="154"/>
      <c r="K88" s="154"/>
      <c r="L88" s="154"/>
      <c r="M88" s="192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6"/>
      <c r="DK88" s="146"/>
      <c r="DL88" s="146"/>
      <c r="DM88" s="146"/>
      <c r="DN88" s="146"/>
      <c r="DO88" s="146"/>
      <c r="DP88" s="146"/>
      <c r="DQ88" s="146"/>
      <c r="DR88" s="146"/>
      <c r="DS88" s="146"/>
      <c r="DT88" s="146"/>
    </row>
    <row r="89" spans="1:124" s="147" customFormat="1" ht="12.75" customHeight="1">
      <c r="A89" s="146"/>
      <c r="B89" s="152">
        <v>79</v>
      </c>
      <c r="C89" s="153"/>
      <c r="D89" s="153"/>
      <c r="E89" s="153"/>
      <c r="F89" s="153"/>
      <c r="G89" s="153"/>
      <c r="H89" s="153"/>
      <c r="I89" s="153"/>
      <c r="J89" s="154"/>
      <c r="K89" s="154"/>
      <c r="L89" s="154"/>
      <c r="M89" s="192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46"/>
      <c r="DR89" s="146"/>
      <c r="DS89" s="146"/>
      <c r="DT89" s="146"/>
    </row>
    <row r="90" spans="1:124" s="147" customFormat="1" ht="12.75" customHeight="1">
      <c r="A90" s="146"/>
      <c r="B90" s="152">
        <v>80</v>
      </c>
      <c r="C90" s="153"/>
      <c r="D90" s="153"/>
      <c r="E90" s="153"/>
      <c r="F90" s="153"/>
      <c r="G90" s="153"/>
      <c r="H90" s="153"/>
      <c r="I90" s="153"/>
      <c r="J90" s="154"/>
      <c r="K90" s="154"/>
      <c r="L90" s="154"/>
      <c r="M90" s="192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6"/>
      <c r="DH90" s="146"/>
      <c r="DI90" s="146"/>
      <c r="DJ90" s="146"/>
      <c r="DK90" s="146"/>
      <c r="DL90" s="146"/>
      <c r="DM90" s="146"/>
      <c r="DN90" s="146"/>
      <c r="DO90" s="146"/>
      <c r="DP90" s="146"/>
      <c r="DQ90" s="146"/>
      <c r="DR90" s="146"/>
      <c r="DS90" s="146"/>
      <c r="DT90" s="146"/>
    </row>
    <row r="91" spans="1:124" s="147" customFormat="1" ht="12.75" customHeight="1">
      <c r="A91" s="146"/>
      <c r="B91" s="152">
        <v>81</v>
      </c>
      <c r="C91" s="153"/>
      <c r="D91" s="153"/>
      <c r="E91" s="153"/>
      <c r="F91" s="153"/>
      <c r="G91" s="153"/>
      <c r="H91" s="153"/>
      <c r="I91" s="153"/>
      <c r="J91" s="154"/>
      <c r="K91" s="154"/>
      <c r="L91" s="154"/>
      <c r="M91" s="192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6"/>
      <c r="DE91" s="146"/>
      <c r="DF91" s="146"/>
      <c r="DG91" s="146"/>
      <c r="DH91" s="146"/>
      <c r="DI91" s="146"/>
      <c r="DJ91" s="146"/>
      <c r="DK91" s="146"/>
      <c r="DL91" s="146"/>
      <c r="DM91" s="146"/>
      <c r="DN91" s="146"/>
      <c r="DO91" s="146"/>
      <c r="DP91" s="146"/>
      <c r="DQ91" s="146"/>
      <c r="DR91" s="146"/>
      <c r="DS91" s="146"/>
      <c r="DT91" s="146"/>
    </row>
    <row r="92" spans="1:124" s="147" customFormat="1" ht="12.75" customHeight="1">
      <c r="A92" s="146"/>
      <c r="B92" s="152">
        <v>82</v>
      </c>
      <c r="C92" s="153"/>
      <c r="D92" s="153"/>
      <c r="E92" s="153"/>
      <c r="F92" s="153"/>
      <c r="G92" s="153"/>
      <c r="H92" s="153"/>
      <c r="I92" s="153"/>
      <c r="J92" s="154"/>
      <c r="K92" s="154"/>
      <c r="L92" s="154"/>
      <c r="M92" s="192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6"/>
      <c r="CF92" s="146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6"/>
      <c r="CT92" s="146"/>
      <c r="CU92" s="146"/>
      <c r="CV92" s="146"/>
      <c r="CW92" s="146"/>
      <c r="CX92" s="146"/>
      <c r="CY92" s="146"/>
      <c r="CZ92" s="146"/>
      <c r="DA92" s="146"/>
      <c r="DB92" s="146"/>
      <c r="DC92" s="146"/>
      <c r="DD92" s="146"/>
      <c r="DE92" s="146"/>
      <c r="DF92" s="146"/>
      <c r="DG92" s="146"/>
      <c r="DH92" s="146"/>
      <c r="DI92" s="146"/>
      <c r="DJ92" s="146"/>
      <c r="DK92" s="146"/>
      <c r="DL92" s="146"/>
      <c r="DM92" s="146"/>
      <c r="DN92" s="146"/>
      <c r="DO92" s="146"/>
      <c r="DP92" s="146"/>
      <c r="DQ92" s="146"/>
      <c r="DR92" s="146"/>
      <c r="DS92" s="146"/>
      <c r="DT92" s="146"/>
    </row>
    <row r="93" spans="1:124" s="147" customFormat="1" ht="12.75" customHeight="1">
      <c r="A93" s="146"/>
      <c r="B93" s="152">
        <v>83</v>
      </c>
      <c r="C93" s="153"/>
      <c r="D93" s="153"/>
      <c r="E93" s="153"/>
      <c r="F93" s="153"/>
      <c r="G93" s="153"/>
      <c r="H93" s="153"/>
      <c r="I93" s="153"/>
      <c r="J93" s="154"/>
      <c r="K93" s="154"/>
      <c r="L93" s="154"/>
      <c r="M93" s="192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  <c r="CM93" s="146"/>
      <c r="CN93" s="146"/>
      <c r="CO93" s="146"/>
      <c r="CP93" s="146"/>
      <c r="CQ93" s="146"/>
      <c r="CR93" s="146"/>
      <c r="CS93" s="146"/>
      <c r="CT93" s="146"/>
      <c r="CU93" s="146"/>
      <c r="CV93" s="146"/>
      <c r="CW93" s="146"/>
      <c r="CX93" s="146"/>
      <c r="CY93" s="146"/>
      <c r="CZ93" s="146"/>
      <c r="DA93" s="146"/>
      <c r="DB93" s="146"/>
      <c r="DC93" s="146"/>
      <c r="DD93" s="146"/>
      <c r="DE93" s="146"/>
      <c r="DF93" s="146"/>
      <c r="DG93" s="146"/>
      <c r="DH93" s="146"/>
      <c r="DI93" s="146"/>
      <c r="DJ93" s="146"/>
      <c r="DK93" s="146"/>
      <c r="DL93" s="146"/>
      <c r="DM93" s="146"/>
      <c r="DN93" s="146"/>
      <c r="DO93" s="146"/>
      <c r="DP93" s="146"/>
      <c r="DQ93" s="146"/>
      <c r="DR93" s="146"/>
      <c r="DS93" s="146"/>
      <c r="DT93" s="146"/>
    </row>
    <row r="94" spans="1:124" s="147" customFormat="1" ht="12.75" customHeight="1">
      <c r="A94" s="146"/>
      <c r="B94" s="152">
        <v>84</v>
      </c>
      <c r="C94" s="153"/>
      <c r="D94" s="153"/>
      <c r="E94" s="153"/>
      <c r="F94" s="153"/>
      <c r="G94" s="153"/>
      <c r="H94" s="153"/>
      <c r="I94" s="153"/>
      <c r="J94" s="154"/>
      <c r="K94" s="154"/>
      <c r="L94" s="154"/>
      <c r="M94" s="192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46"/>
      <c r="CM94" s="146"/>
      <c r="CN94" s="146"/>
      <c r="CO94" s="146"/>
      <c r="CP94" s="146"/>
      <c r="CQ94" s="146"/>
      <c r="CR94" s="146"/>
      <c r="CS94" s="146"/>
      <c r="CT94" s="146"/>
      <c r="CU94" s="146"/>
      <c r="CV94" s="146"/>
      <c r="CW94" s="146"/>
      <c r="CX94" s="146"/>
      <c r="CY94" s="146"/>
      <c r="CZ94" s="146"/>
      <c r="DA94" s="146"/>
      <c r="DB94" s="146"/>
      <c r="DC94" s="146"/>
      <c r="DD94" s="146"/>
      <c r="DE94" s="146"/>
      <c r="DF94" s="146"/>
      <c r="DG94" s="146"/>
      <c r="DH94" s="146"/>
      <c r="DI94" s="146"/>
      <c r="DJ94" s="146"/>
      <c r="DK94" s="146"/>
      <c r="DL94" s="146"/>
      <c r="DM94" s="146"/>
      <c r="DN94" s="146"/>
      <c r="DO94" s="146"/>
      <c r="DP94" s="146"/>
      <c r="DQ94" s="146"/>
      <c r="DR94" s="146"/>
      <c r="DS94" s="146"/>
      <c r="DT94" s="146"/>
    </row>
    <row r="95" spans="1:124" s="147" customFormat="1" ht="12.75" customHeight="1">
      <c r="A95" s="146"/>
      <c r="B95" s="152">
        <v>85</v>
      </c>
      <c r="C95" s="153"/>
      <c r="D95" s="153"/>
      <c r="E95" s="153"/>
      <c r="F95" s="153"/>
      <c r="G95" s="153"/>
      <c r="H95" s="153"/>
      <c r="I95" s="153"/>
      <c r="J95" s="154"/>
      <c r="K95" s="154"/>
      <c r="L95" s="154"/>
      <c r="M95" s="192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  <c r="DM95" s="146"/>
      <c r="DN95" s="146"/>
      <c r="DO95" s="146"/>
      <c r="DP95" s="146"/>
      <c r="DQ95" s="146"/>
      <c r="DR95" s="146"/>
      <c r="DS95" s="146"/>
      <c r="DT95" s="146"/>
    </row>
    <row r="96" spans="1:124" s="147" customFormat="1" ht="12.75" customHeight="1">
      <c r="A96" s="146"/>
      <c r="B96" s="152">
        <v>86</v>
      </c>
      <c r="C96" s="153"/>
      <c r="D96" s="153"/>
      <c r="E96" s="153"/>
      <c r="F96" s="153"/>
      <c r="G96" s="153"/>
      <c r="H96" s="153"/>
      <c r="I96" s="153"/>
      <c r="J96" s="154"/>
      <c r="K96" s="154"/>
      <c r="L96" s="154"/>
      <c r="M96" s="192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6"/>
      <c r="CT96" s="146"/>
      <c r="CU96" s="146"/>
      <c r="CV96" s="146"/>
      <c r="CW96" s="146"/>
      <c r="CX96" s="146"/>
      <c r="CY96" s="146"/>
      <c r="CZ96" s="146"/>
      <c r="DA96" s="146"/>
      <c r="DB96" s="146"/>
      <c r="DC96" s="146"/>
      <c r="DD96" s="146"/>
      <c r="DE96" s="146"/>
      <c r="DF96" s="146"/>
      <c r="DG96" s="146"/>
      <c r="DH96" s="146"/>
      <c r="DI96" s="146"/>
      <c r="DJ96" s="146"/>
      <c r="DK96" s="146"/>
      <c r="DL96" s="146"/>
      <c r="DM96" s="146"/>
      <c r="DN96" s="146"/>
      <c r="DO96" s="146"/>
      <c r="DP96" s="146"/>
      <c r="DQ96" s="146"/>
      <c r="DR96" s="146"/>
      <c r="DS96" s="146"/>
      <c r="DT96" s="146"/>
    </row>
    <row r="97" spans="1:124" s="147" customFormat="1" ht="12.75" customHeight="1">
      <c r="A97" s="146"/>
      <c r="B97" s="152">
        <v>87</v>
      </c>
      <c r="C97" s="153"/>
      <c r="D97" s="153"/>
      <c r="E97" s="153"/>
      <c r="F97" s="153"/>
      <c r="G97" s="153"/>
      <c r="H97" s="153"/>
      <c r="I97" s="153"/>
      <c r="J97" s="154"/>
      <c r="K97" s="154"/>
      <c r="L97" s="154"/>
      <c r="M97" s="192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146"/>
      <c r="CF97" s="146"/>
      <c r="CG97" s="146"/>
      <c r="CH97" s="146"/>
      <c r="CI97" s="146"/>
      <c r="CJ97" s="146"/>
      <c r="CK97" s="146"/>
      <c r="CL97" s="146"/>
      <c r="CM97" s="146"/>
      <c r="CN97" s="146"/>
      <c r="CO97" s="146"/>
      <c r="CP97" s="146"/>
      <c r="CQ97" s="146"/>
      <c r="CR97" s="146"/>
      <c r="CS97" s="146"/>
      <c r="CT97" s="146"/>
      <c r="CU97" s="146"/>
      <c r="CV97" s="146"/>
      <c r="CW97" s="146"/>
      <c r="CX97" s="146"/>
      <c r="CY97" s="146"/>
      <c r="CZ97" s="146"/>
      <c r="DA97" s="146"/>
      <c r="DB97" s="146"/>
      <c r="DC97" s="146"/>
      <c r="DD97" s="146"/>
      <c r="DE97" s="146"/>
      <c r="DF97" s="146"/>
      <c r="DG97" s="146"/>
      <c r="DH97" s="146"/>
      <c r="DI97" s="146"/>
      <c r="DJ97" s="146"/>
      <c r="DK97" s="146"/>
      <c r="DL97" s="146"/>
      <c r="DM97" s="146"/>
      <c r="DN97" s="146"/>
      <c r="DO97" s="146"/>
      <c r="DP97" s="146"/>
      <c r="DQ97" s="146"/>
      <c r="DR97" s="146"/>
      <c r="DS97" s="146"/>
      <c r="DT97" s="146"/>
    </row>
    <row r="98" spans="1:124" s="147" customFormat="1" ht="12.75" customHeight="1">
      <c r="A98" s="146"/>
      <c r="B98" s="152">
        <v>88</v>
      </c>
      <c r="C98" s="153"/>
      <c r="D98" s="153"/>
      <c r="E98" s="153"/>
      <c r="F98" s="153"/>
      <c r="G98" s="153"/>
      <c r="H98" s="153"/>
      <c r="I98" s="153"/>
      <c r="J98" s="154"/>
      <c r="K98" s="154"/>
      <c r="L98" s="154"/>
      <c r="M98" s="192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46"/>
      <c r="BS98" s="146"/>
      <c r="BT98" s="146"/>
      <c r="BU98" s="146"/>
      <c r="BV98" s="146"/>
      <c r="BW98" s="146"/>
      <c r="BX98" s="146"/>
      <c r="BY98" s="146"/>
      <c r="BZ98" s="146"/>
      <c r="CA98" s="146"/>
      <c r="CB98" s="146"/>
      <c r="CC98" s="146"/>
      <c r="CD98" s="146"/>
      <c r="CE98" s="146"/>
      <c r="CF98" s="146"/>
      <c r="CG98" s="146"/>
      <c r="CH98" s="146"/>
      <c r="CI98" s="146"/>
      <c r="CJ98" s="146"/>
      <c r="CK98" s="146"/>
      <c r="CL98" s="146"/>
      <c r="CM98" s="146"/>
      <c r="CN98" s="146"/>
      <c r="CO98" s="146"/>
      <c r="CP98" s="146"/>
      <c r="CQ98" s="146"/>
      <c r="CR98" s="146"/>
      <c r="CS98" s="146"/>
      <c r="CT98" s="146"/>
      <c r="CU98" s="146"/>
      <c r="CV98" s="146"/>
      <c r="CW98" s="146"/>
      <c r="CX98" s="146"/>
      <c r="CY98" s="146"/>
      <c r="CZ98" s="146"/>
      <c r="DA98" s="146"/>
      <c r="DB98" s="146"/>
      <c r="DC98" s="146"/>
      <c r="DD98" s="146"/>
      <c r="DE98" s="146"/>
      <c r="DF98" s="146"/>
      <c r="DG98" s="146"/>
      <c r="DH98" s="146"/>
      <c r="DI98" s="146"/>
      <c r="DJ98" s="146"/>
      <c r="DK98" s="146"/>
      <c r="DL98" s="146"/>
      <c r="DM98" s="146"/>
      <c r="DN98" s="146"/>
      <c r="DO98" s="146"/>
      <c r="DP98" s="146"/>
      <c r="DQ98" s="146"/>
      <c r="DR98" s="146"/>
      <c r="DS98" s="146"/>
      <c r="DT98" s="146"/>
    </row>
    <row r="99" spans="1:124" s="147" customFormat="1" ht="12.75" customHeight="1">
      <c r="A99" s="146"/>
      <c r="B99" s="152">
        <v>89</v>
      </c>
      <c r="C99" s="153"/>
      <c r="D99" s="153"/>
      <c r="E99" s="153"/>
      <c r="F99" s="153"/>
      <c r="G99" s="153"/>
      <c r="H99" s="153"/>
      <c r="I99" s="153"/>
      <c r="J99" s="154"/>
      <c r="K99" s="154"/>
      <c r="L99" s="154"/>
      <c r="M99" s="192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  <c r="BV99" s="146"/>
      <c r="BW99" s="146"/>
      <c r="BX99" s="146"/>
      <c r="BY99" s="146"/>
      <c r="BZ99" s="146"/>
      <c r="CA99" s="146"/>
      <c r="CB99" s="146"/>
      <c r="CC99" s="146"/>
      <c r="CD99" s="146"/>
      <c r="CE99" s="146"/>
      <c r="CF99" s="146"/>
      <c r="CG99" s="146"/>
      <c r="CH99" s="146"/>
      <c r="CI99" s="146"/>
      <c r="CJ99" s="146"/>
      <c r="CK99" s="146"/>
      <c r="CL99" s="146"/>
      <c r="CM99" s="146"/>
      <c r="CN99" s="146"/>
      <c r="CO99" s="146"/>
      <c r="CP99" s="146"/>
      <c r="CQ99" s="146"/>
      <c r="CR99" s="146"/>
      <c r="CS99" s="146"/>
      <c r="CT99" s="146"/>
      <c r="CU99" s="146"/>
      <c r="CV99" s="146"/>
      <c r="CW99" s="146"/>
      <c r="CX99" s="146"/>
      <c r="CY99" s="146"/>
      <c r="CZ99" s="146"/>
      <c r="DA99" s="146"/>
      <c r="DB99" s="146"/>
      <c r="DC99" s="146"/>
      <c r="DD99" s="146"/>
      <c r="DE99" s="146"/>
      <c r="DF99" s="146"/>
      <c r="DG99" s="146"/>
      <c r="DH99" s="146"/>
      <c r="DI99" s="146"/>
      <c r="DJ99" s="146"/>
      <c r="DK99" s="146"/>
      <c r="DL99" s="146"/>
      <c r="DM99" s="146"/>
      <c r="DN99" s="146"/>
      <c r="DO99" s="146"/>
      <c r="DP99" s="146"/>
      <c r="DQ99" s="146"/>
      <c r="DR99" s="146"/>
      <c r="DS99" s="146"/>
      <c r="DT99" s="146"/>
    </row>
    <row r="100" spans="1:124" s="147" customFormat="1" ht="12.75" customHeight="1">
      <c r="A100" s="146"/>
      <c r="B100" s="152">
        <v>90</v>
      </c>
      <c r="C100" s="153"/>
      <c r="D100" s="153"/>
      <c r="E100" s="153"/>
      <c r="F100" s="153"/>
      <c r="G100" s="153"/>
      <c r="H100" s="153"/>
      <c r="I100" s="153"/>
      <c r="J100" s="154"/>
      <c r="K100" s="154"/>
      <c r="L100" s="154"/>
      <c r="M100" s="192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  <c r="BV100" s="146"/>
      <c r="BW100" s="146"/>
      <c r="BX100" s="146"/>
      <c r="BY100" s="146"/>
      <c r="BZ100" s="146"/>
      <c r="CA100" s="146"/>
      <c r="CB100" s="146"/>
      <c r="CC100" s="146"/>
      <c r="CD100" s="146"/>
      <c r="CE100" s="146"/>
      <c r="CF100" s="146"/>
      <c r="CG100" s="146"/>
      <c r="CH100" s="146"/>
      <c r="CI100" s="146"/>
      <c r="CJ100" s="146"/>
      <c r="CK100" s="146"/>
      <c r="CL100" s="146"/>
      <c r="CM100" s="146"/>
      <c r="CN100" s="146"/>
      <c r="CO100" s="146"/>
      <c r="CP100" s="146"/>
      <c r="CQ100" s="146"/>
      <c r="CR100" s="146"/>
      <c r="CS100" s="146"/>
      <c r="CT100" s="146"/>
      <c r="CU100" s="146"/>
      <c r="CV100" s="146"/>
      <c r="CW100" s="146"/>
      <c r="CX100" s="146"/>
      <c r="CY100" s="146"/>
      <c r="CZ100" s="146"/>
      <c r="DA100" s="146"/>
      <c r="DB100" s="146"/>
      <c r="DC100" s="146"/>
      <c r="DD100" s="146"/>
      <c r="DE100" s="146"/>
      <c r="DF100" s="146"/>
      <c r="DG100" s="146"/>
      <c r="DH100" s="146"/>
      <c r="DI100" s="146"/>
      <c r="DJ100" s="146"/>
      <c r="DK100" s="146"/>
      <c r="DL100" s="146"/>
      <c r="DM100" s="146"/>
      <c r="DN100" s="146"/>
      <c r="DO100" s="146"/>
      <c r="DP100" s="146"/>
      <c r="DQ100" s="146"/>
      <c r="DR100" s="146"/>
      <c r="DS100" s="146"/>
      <c r="DT100" s="146"/>
    </row>
    <row r="101" spans="1:124" s="147" customFormat="1" ht="12.75" customHeight="1">
      <c r="A101" s="146"/>
      <c r="B101" s="152">
        <v>91</v>
      </c>
      <c r="C101" s="153"/>
      <c r="D101" s="153"/>
      <c r="E101" s="153"/>
      <c r="F101" s="153"/>
      <c r="G101" s="153"/>
      <c r="H101" s="153"/>
      <c r="I101" s="153"/>
      <c r="J101" s="154"/>
      <c r="K101" s="154"/>
      <c r="L101" s="154"/>
      <c r="M101" s="192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  <c r="BU101" s="146"/>
      <c r="BV101" s="146"/>
      <c r="BW101" s="146"/>
      <c r="BX101" s="146"/>
      <c r="BY101" s="146"/>
      <c r="BZ101" s="146"/>
      <c r="CA101" s="146"/>
      <c r="CB101" s="146"/>
      <c r="CC101" s="146"/>
      <c r="CD101" s="146"/>
      <c r="CE101" s="146"/>
      <c r="CF101" s="146"/>
      <c r="CG101" s="146"/>
      <c r="CH101" s="146"/>
      <c r="CI101" s="146"/>
      <c r="CJ101" s="146"/>
      <c r="CK101" s="146"/>
      <c r="CL101" s="146"/>
      <c r="CM101" s="146"/>
      <c r="CN101" s="146"/>
      <c r="CO101" s="146"/>
      <c r="CP101" s="146"/>
      <c r="CQ101" s="146"/>
      <c r="CR101" s="146"/>
      <c r="CS101" s="146"/>
      <c r="CT101" s="146"/>
      <c r="CU101" s="146"/>
      <c r="CV101" s="146"/>
      <c r="CW101" s="146"/>
      <c r="CX101" s="146"/>
      <c r="CY101" s="146"/>
      <c r="CZ101" s="146"/>
      <c r="DA101" s="146"/>
      <c r="DB101" s="146"/>
      <c r="DC101" s="146"/>
      <c r="DD101" s="146"/>
      <c r="DE101" s="146"/>
      <c r="DF101" s="146"/>
      <c r="DG101" s="146"/>
      <c r="DH101" s="146"/>
      <c r="DI101" s="146"/>
      <c r="DJ101" s="146"/>
      <c r="DK101" s="146"/>
      <c r="DL101" s="146"/>
      <c r="DM101" s="146"/>
      <c r="DN101" s="146"/>
      <c r="DO101" s="146"/>
      <c r="DP101" s="146"/>
      <c r="DQ101" s="146"/>
      <c r="DR101" s="146"/>
      <c r="DS101" s="146"/>
      <c r="DT101" s="146"/>
    </row>
    <row r="102" spans="1:124" s="147" customFormat="1" ht="12.75" customHeight="1">
      <c r="A102" s="146"/>
      <c r="B102" s="152">
        <v>92</v>
      </c>
      <c r="C102" s="153"/>
      <c r="D102" s="153"/>
      <c r="E102" s="153"/>
      <c r="F102" s="153"/>
      <c r="G102" s="153"/>
      <c r="H102" s="153"/>
      <c r="I102" s="153"/>
      <c r="J102" s="154"/>
      <c r="K102" s="154"/>
      <c r="L102" s="154"/>
      <c r="M102" s="192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6"/>
      <c r="DR102" s="146"/>
      <c r="DS102" s="146"/>
      <c r="DT102" s="146"/>
    </row>
    <row r="103" spans="1:124" s="147" customFormat="1" ht="12.75" customHeight="1">
      <c r="A103" s="146"/>
      <c r="B103" s="152">
        <v>93</v>
      </c>
      <c r="C103" s="153"/>
      <c r="D103" s="153"/>
      <c r="E103" s="153"/>
      <c r="F103" s="153"/>
      <c r="G103" s="153"/>
      <c r="H103" s="153"/>
      <c r="I103" s="153"/>
      <c r="J103" s="154"/>
      <c r="K103" s="154"/>
      <c r="L103" s="154"/>
      <c r="M103" s="192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6"/>
      <c r="CU103" s="146"/>
      <c r="CV103" s="146"/>
      <c r="CW103" s="146"/>
      <c r="CX103" s="146"/>
      <c r="CY103" s="146"/>
      <c r="CZ103" s="146"/>
      <c r="DA103" s="146"/>
      <c r="DB103" s="146"/>
      <c r="DC103" s="146"/>
      <c r="DD103" s="146"/>
      <c r="DE103" s="146"/>
      <c r="DF103" s="146"/>
      <c r="DG103" s="146"/>
      <c r="DH103" s="146"/>
      <c r="DI103" s="146"/>
      <c r="DJ103" s="146"/>
      <c r="DK103" s="146"/>
      <c r="DL103" s="146"/>
      <c r="DM103" s="146"/>
      <c r="DN103" s="146"/>
      <c r="DO103" s="146"/>
      <c r="DP103" s="146"/>
      <c r="DQ103" s="146"/>
      <c r="DR103" s="146"/>
      <c r="DS103" s="146"/>
      <c r="DT103" s="146"/>
    </row>
    <row r="104" spans="1:124" s="147" customFormat="1" ht="12.75" customHeight="1">
      <c r="A104" s="146"/>
      <c r="B104" s="152">
        <v>94</v>
      </c>
      <c r="C104" s="153"/>
      <c r="D104" s="153"/>
      <c r="E104" s="153"/>
      <c r="F104" s="153"/>
      <c r="G104" s="153"/>
      <c r="H104" s="153"/>
      <c r="I104" s="153"/>
      <c r="J104" s="154"/>
      <c r="K104" s="154"/>
      <c r="L104" s="154"/>
      <c r="M104" s="192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46"/>
      <c r="CF104" s="146"/>
      <c r="CG104" s="146"/>
      <c r="CH104" s="146"/>
      <c r="CI104" s="146"/>
      <c r="CJ104" s="146"/>
      <c r="CK104" s="146"/>
      <c r="CL104" s="146"/>
      <c r="CM104" s="146"/>
      <c r="CN104" s="146"/>
      <c r="CO104" s="146"/>
      <c r="CP104" s="146"/>
      <c r="CQ104" s="146"/>
      <c r="CR104" s="146"/>
      <c r="CS104" s="146"/>
      <c r="CT104" s="146"/>
      <c r="CU104" s="146"/>
      <c r="CV104" s="146"/>
      <c r="CW104" s="146"/>
      <c r="CX104" s="146"/>
      <c r="CY104" s="146"/>
      <c r="CZ104" s="146"/>
      <c r="DA104" s="146"/>
      <c r="DB104" s="146"/>
      <c r="DC104" s="146"/>
      <c r="DD104" s="146"/>
      <c r="DE104" s="146"/>
      <c r="DF104" s="146"/>
      <c r="DG104" s="146"/>
      <c r="DH104" s="146"/>
      <c r="DI104" s="146"/>
      <c r="DJ104" s="146"/>
      <c r="DK104" s="146"/>
      <c r="DL104" s="146"/>
      <c r="DM104" s="146"/>
      <c r="DN104" s="146"/>
      <c r="DO104" s="146"/>
      <c r="DP104" s="146"/>
      <c r="DQ104" s="146"/>
      <c r="DR104" s="146"/>
      <c r="DS104" s="146"/>
      <c r="DT104" s="146"/>
    </row>
    <row r="105" spans="1:124" s="147" customFormat="1" ht="12.75" customHeight="1">
      <c r="A105" s="146"/>
      <c r="B105" s="152">
        <v>95</v>
      </c>
      <c r="C105" s="153"/>
      <c r="D105" s="153"/>
      <c r="E105" s="153"/>
      <c r="F105" s="153"/>
      <c r="G105" s="153"/>
      <c r="H105" s="153"/>
      <c r="I105" s="153"/>
      <c r="J105" s="154"/>
      <c r="K105" s="154"/>
      <c r="L105" s="154"/>
      <c r="M105" s="192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6"/>
      <c r="CA105" s="146"/>
      <c r="CB105" s="146"/>
      <c r="CC105" s="146"/>
      <c r="CD105" s="146"/>
      <c r="CE105" s="146"/>
      <c r="CF105" s="146"/>
      <c r="CG105" s="146"/>
      <c r="CH105" s="146"/>
      <c r="CI105" s="146"/>
      <c r="CJ105" s="146"/>
      <c r="CK105" s="146"/>
      <c r="CL105" s="146"/>
      <c r="CM105" s="146"/>
      <c r="CN105" s="146"/>
      <c r="CO105" s="146"/>
      <c r="CP105" s="146"/>
      <c r="CQ105" s="146"/>
      <c r="CR105" s="146"/>
      <c r="CS105" s="146"/>
      <c r="CT105" s="146"/>
      <c r="CU105" s="146"/>
      <c r="CV105" s="146"/>
      <c r="CW105" s="146"/>
      <c r="CX105" s="146"/>
      <c r="CY105" s="146"/>
      <c r="CZ105" s="146"/>
      <c r="DA105" s="146"/>
      <c r="DB105" s="146"/>
      <c r="DC105" s="146"/>
      <c r="DD105" s="146"/>
      <c r="DE105" s="146"/>
      <c r="DF105" s="146"/>
      <c r="DG105" s="146"/>
      <c r="DH105" s="146"/>
      <c r="DI105" s="146"/>
      <c r="DJ105" s="146"/>
      <c r="DK105" s="146"/>
      <c r="DL105" s="146"/>
      <c r="DM105" s="146"/>
      <c r="DN105" s="146"/>
      <c r="DO105" s="146"/>
      <c r="DP105" s="146"/>
      <c r="DQ105" s="146"/>
      <c r="DR105" s="146"/>
      <c r="DS105" s="146"/>
      <c r="DT105" s="146"/>
    </row>
    <row r="106" spans="1:124" s="147" customFormat="1" ht="12.75" customHeight="1">
      <c r="A106" s="146"/>
      <c r="B106" s="152">
        <v>96</v>
      </c>
      <c r="C106" s="153"/>
      <c r="D106" s="153"/>
      <c r="E106" s="153"/>
      <c r="F106" s="153"/>
      <c r="G106" s="153"/>
      <c r="H106" s="153"/>
      <c r="I106" s="153"/>
      <c r="J106" s="154"/>
      <c r="K106" s="154"/>
      <c r="L106" s="154"/>
      <c r="M106" s="192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6"/>
      <c r="CA106" s="146"/>
      <c r="CB106" s="146"/>
      <c r="CC106" s="146"/>
      <c r="CD106" s="146"/>
      <c r="CE106" s="146"/>
      <c r="CF106" s="146"/>
      <c r="CG106" s="146"/>
      <c r="CH106" s="146"/>
      <c r="CI106" s="146"/>
      <c r="CJ106" s="146"/>
      <c r="CK106" s="146"/>
      <c r="CL106" s="146"/>
      <c r="CM106" s="146"/>
      <c r="CN106" s="146"/>
      <c r="CO106" s="146"/>
      <c r="CP106" s="146"/>
      <c r="CQ106" s="146"/>
      <c r="CR106" s="146"/>
      <c r="CS106" s="146"/>
      <c r="CT106" s="146"/>
      <c r="CU106" s="146"/>
      <c r="CV106" s="146"/>
      <c r="CW106" s="146"/>
      <c r="CX106" s="146"/>
      <c r="CY106" s="146"/>
      <c r="CZ106" s="146"/>
      <c r="DA106" s="146"/>
      <c r="DB106" s="146"/>
      <c r="DC106" s="146"/>
      <c r="DD106" s="146"/>
      <c r="DE106" s="146"/>
      <c r="DF106" s="146"/>
      <c r="DG106" s="146"/>
      <c r="DH106" s="146"/>
      <c r="DI106" s="146"/>
      <c r="DJ106" s="146"/>
      <c r="DK106" s="146"/>
      <c r="DL106" s="146"/>
      <c r="DM106" s="146"/>
      <c r="DN106" s="146"/>
      <c r="DO106" s="146"/>
      <c r="DP106" s="146"/>
      <c r="DQ106" s="146"/>
      <c r="DR106" s="146"/>
      <c r="DS106" s="146"/>
      <c r="DT106" s="146"/>
    </row>
    <row r="107" spans="1:124" s="147" customFormat="1" ht="12.75" customHeight="1">
      <c r="A107" s="146"/>
      <c r="B107" s="152">
        <v>97</v>
      </c>
      <c r="C107" s="153"/>
      <c r="D107" s="153"/>
      <c r="E107" s="153"/>
      <c r="F107" s="153"/>
      <c r="G107" s="153"/>
      <c r="H107" s="153"/>
      <c r="I107" s="153"/>
      <c r="J107" s="154"/>
      <c r="K107" s="154"/>
      <c r="L107" s="154"/>
      <c r="M107" s="192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6"/>
      <c r="CM107" s="146"/>
      <c r="CN107" s="146"/>
      <c r="CO107" s="146"/>
      <c r="CP107" s="146"/>
      <c r="CQ107" s="146"/>
      <c r="CR107" s="146"/>
      <c r="CS107" s="146"/>
      <c r="CT107" s="146"/>
      <c r="CU107" s="146"/>
      <c r="CV107" s="146"/>
      <c r="CW107" s="146"/>
      <c r="CX107" s="146"/>
      <c r="CY107" s="146"/>
      <c r="CZ107" s="146"/>
      <c r="DA107" s="146"/>
      <c r="DB107" s="146"/>
      <c r="DC107" s="146"/>
      <c r="DD107" s="146"/>
      <c r="DE107" s="146"/>
      <c r="DF107" s="146"/>
      <c r="DG107" s="146"/>
      <c r="DH107" s="146"/>
      <c r="DI107" s="146"/>
      <c r="DJ107" s="146"/>
      <c r="DK107" s="146"/>
      <c r="DL107" s="146"/>
      <c r="DM107" s="146"/>
      <c r="DN107" s="146"/>
      <c r="DO107" s="146"/>
      <c r="DP107" s="146"/>
      <c r="DQ107" s="146"/>
      <c r="DR107" s="146"/>
      <c r="DS107" s="146"/>
      <c r="DT107" s="146"/>
    </row>
    <row r="108" spans="1:124" s="147" customFormat="1" ht="12.75" customHeight="1">
      <c r="A108" s="146"/>
      <c r="B108" s="152">
        <v>98</v>
      </c>
      <c r="C108" s="153"/>
      <c r="D108" s="153"/>
      <c r="E108" s="153"/>
      <c r="F108" s="153"/>
      <c r="G108" s="153"/>
      <c r="H108" s="153"/>
      <c r="I108" s="153"/>
      <c r="J108" s="154"/>
      <c r="K108" s="154"/>
      <c r="L108" s="154"/>
      <c r="M108" s="192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  <c r="BU108" s="146"/>
      <c r="BV108" s="146"/>
      <c r="BW108" s="146"/>
      <c r="BX108" s="146"/>
      <c r="BY108" s="146"/>
      <c r="BZ108" s="146"/>
      <c r="CA108" s="146"/>
      <c r="CB108" s="146"/>
      <c r="CC108" s="146"/>
      <c r="CD108" s="146"/>
      <c r="CE108" s="146"/>
      <c r="CF108" s="146"/>
      <c r="CG108" s="146"/>
      <c r="CH108" s="146"/>
      <c r="CI108" s="146"/>
      <c r="CJ108" s="146"/>
      <c r="CK108" s="146"/>
      <c r="CL108" s="146"/>
      <c r="CM108" s="146"/>
      <c r="CN108" s="146"/>
      <c r="CO108" s="146"/>
      <c r="CP108" s="146"/>
      <c r="CQ108" s="146"/>
      <c r="CR108" s="146"/>
      <c r="CS108" s="146"/>
      <c r="CT108" s="146"/>
      <c r="CU108" s="146"/>
      <c r="CV108" s="146"/>
      <c r="CW108" s="146"/>
      <c r="CX108" s="146"/>
      <c r="CY108" s="146"/>
      <c r="CZ108" s="146"/>
      <c r="DA108" s="146"/>
      <c r="DB108" s="146"/>
      <c r="DC108" s="146"/>
      <c r="DD108" s="146"/>
      <c r="DE108" s="146"/>
      <c r="DF108" s="146"/>
      <c r="DG108" s="146"/>
      <c r="DH108" s="146"/>
      <c r="DI108" s="146"/>
      <c r="DJ108" s="146"/>
      <c r="DK108" s="146"/>
      <c r="DL108" s="146"/>
      <c r="DM108" s="146"/>
      <c r="DN108" s="146"/>
      <c r="DO108" s="146"/>
      <c r="DP108" s="146"/>
      <c r="DQ108" s="146"/>
      <c r="DR108" s="146"/>
      <c r="DS108" s="146"/>
      <c r="DT108" s="146"/>
    </row>
    <row r="109" spans="1:124" s="147" customFormat="1" ht="12.75" customHeight="1">
      <c r="A109" s="146"/>
      <c r="B109" s="152">
        <v>99</v>
      </c>
      <c r="C109" s="153"/>
      <c r="D109" s="153"/>
      <c r="E109" s="153"/>
      <c r="F109" s="153"/>
      <c r="G109" s="153"/>
      <c r="H109" s="153"/>
      <c r="I109" s="153"/>
      <c r="J109" s="154"/>
      <c r="K109" s="154"/>
      <c r="L109" s="154"/>
      <c r="M109" s="192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  <c r="BV109" s="146"/>
      <c r="BW109" s="146"/>
      <c r="BX109" s="146"/>
      <c r="BY109" s="146"/>
      <c r="BZ109" s="146"/>
      <c r="CA109" s="146"/>
      <c r="CB109" s="146"/>
      <c r="CC109" s="146"/>
      <c r="CD109" s="146"/>
      <c r="CE109" s="146"/>
      <c r="CF109" s="146"/>
      <c r="CG109" s="146"/>
      <c r="CH109" s="146"/>
      <c r="CI109" s="146"/>
      <c r="CJ109" s="146"/>
      <c r="CK109" s="146"/>
      <c r="CL109" s="146"/>
      <c r="CM109" s="146"/>
      <c r="CN109" s="146"/>
      <c r="CO109" s="146"/>
      <c r="CP109" s="146"/>
      <c r="CQ109" s="146"/>
      <c r="CR109" s="146"/>
      <c r="CS109" s="146"/>
      <c r="CT109" s="146"/>
      <c r="CU109" s="146"/>
      <c r="CV109" s="146"/>
      <c r="CW109" s="146"/>
      <c r="CX109" s="146"/>
      <c r="CY109" s="146"/>
      <c r="CZ109" s="146"/>
      <c r="DA109" s="146"/>
      <c r="DB109" s="146"/>
      <c r="DC109" s="146"/>
      <c r="DD109" s="146"/>
      <c r="DE109" s="146"/>
      <c r="DF109" s="146"/>
      <c r="DG109" s="146"/>
      <c r="DH109" s="146"/>
      <c r="DI109" s="146"/>
      <c r="DJ109" s="146"/>
      <c r="DK109" s="146"/>
      <c r="DL109" s="146"/>
      <c r="DM109" s="146"/>
      <c r="DN109" s="146"/>
      <c r="DO109" s="146"/>
      <c r="DP109" s="146"/>
      <c r="DQ109" s="146"/>
      <c r="DR109" s="146"/>
      <c r="DS109" s="146"/>
      <c r="DT109" s="146"/>
    </row>
    <row r="110" spans="1:124" s="147" customFormat="1" ht="12.75" customHeight="1" thickBot="1">
      <c r="A110" s="146"/>
      <c r="B110" s="193">
        <v>100</v>
      </c>
      <c r="C110" s="194"/>
      <c r="D110" s="194"/>
      <c r="E110" s="194"/>
      <c r="F110" s="194"/>
      <c r="G110" s="194"/>
      <c r="H110" s="194"/>
      <c r="I110" s="194"/>
      <c r="J110" s="195"/>
      <c r="K110" s="195"/>
      <c r="L110" s="195"/>
      <c r="M110" s="19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  <c r="BU110" s="146"/>
      <c r="BV110" s="146"/>
      <c r="BW110" s="146"/>
      <c r="BX110" s="146"/>
      <c r="BY110" s="146"/>
      <c r="BZ110" s="146"/>
      <c r="CA110" s="146"/>
      <c r="CB110" s="146"/>
      <c r="CC110" s="146"/>
      <c r="CD110" s="146"/>
      <c r="CE110" s="146"/>
      <c r="CF110" s="146"/>
      <c r="CG110" s="146"/>
      <c r="CH110" s="146"/>
      <c r="CI110" s="146"/>
      <c r="CJ110" s="146"/>
      <c r="CK110" s="146"/>
      <c r="CL110" s="146"/>
      <c r="CM110" s="146"/>
      <c r="CN110" s="146"/>
      <c r="CO110" s="146"/>
      <c r="CP110" s="146"/>
      <c r="CQ110" s="146"/>
      <c r="CR110" s="146"/>
      <c r="CS110" s="146"/>
      <c r="CT110" s="146"/>
      <c r="CU110" s="146"/>
      <c r="CV110" s="146"/>
      <c r="CW110" s="146"/>
      <c r="CX110" s="146"/>
      <c r="CY110" s="146"/>
      <c r="CZ110" s="146"/>
      <c r="DA110" s="146"/>
      <c r="DB110" s="146"/>
      <c r="DC110" s="146"/>
      <c r="DD110" s="146"/>
      <c r="DE110" s="146"/>
      <c r="DF110" s="146"/>
      <c r="DG110" s="146"/>
      <c r="DH110" s="146"/>
      <c r="DI110" s="146"/>
      <c r="DJ110" s="146"/>
      <c r="DK110" s="146"/>
      <c r="DL110" s="146"/>
      <c r="DM110" s="146"/>
      <c r="DN110" s="146"/>
      <c r="DO110" s="146"/>
      <c r="DP110" s="146"/>
      <c r="DQ110" s="146"/>
      <c r="DR110" s="146"/>
      <c r="DS110" s="146"/>
      <c r="DT110" s="146"/>
    </row>
  </sheetData>
  <mergeCells count="10">
    <mergeCell ref="M8:M9"/>
    <mergeCell ref="C8:C9"/>
    <mergeCell ref="J8:L8"/>
    <mergeCell ref="B8:B9"/>
    <mergeCell ref="D8:D9"/>
    <mergeCell ref="E8:E9"/>
    <mergeCell ref="F8:F9"/>
    <mergeCell ref="H8:H9"/>
    <mergeCell ref="I8:I9"/>
    <mergeCell ref="G8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zoomScale="80" zoomScaleNormal="80" workbookViewId="0" topLeftCell="A1">
      <selection activeCell="I2" sqref="I2"/>
    </sheetView>
  </sheetViews>
  <sheetFormatPr defaultColWidth="9.140625" defaultRowHeight="15"/>
  <cols>
    <col min="1" max="1" width="3.7109375" style="3" customWidth="1"/>
    <col min="2" max="2" width="16.140625" style="3" customWidth="1"/>
    <col min="3" max="3" width="20.00390625" style="3" customWidth="1"/>
    <col min="4" max="4" width="3.7109375" style="3" customWidth="1"/>
    <col min="5" max="9" width="16.140625" style="3" customWidth="1"/>
    <col min="10" max="10" width="3.7109375" style="26" customWidth="1"/>
    <col min="11" max="15" width="16.140625" style="3" customWidth="1"/>
    <col min="16" max="16" width="2.28125" style="26" customWidth="1"/>
    <col min="17" max="17" width="47.140625" style="3" customWidth="1"/>
    <col min="18" max="16384" width="9.140625" style="3" customWidth="1"/>
  </cols>
  <sheetData>
    <row r="1" spans="2:5" ht="15.75">
      <c r="B1" s="167" t="s">
        <v>140</v>
      </c>
      <c r="C1" s="167"/>
      <c r="D1" s="167"/>
      <c r="E1" s="167"/>
    </row>
    <row r="2" spans="2:5" ht="12.75" customHeight="1" thickBot="1">
      <c r="B2" s="167"/>
      <c r="C2" s="167"/>
      <c r="D2" s="167"/>
      <c r="E2" s="167"/>
    </row>
    <row r="3" spans="2:6" ht="15.75" thickBot="1">
      <c r="B3" s="46" t="str">
        <f>'общие характеристики'!$D$8</f>
        <v>26 июля 2016 г.</v>
      </c>
      <c r="C3" s="4" t="s">
        <v>29</v>
      </c>
      <c r="D3" s="23"/>
      <c r="E3" s="23"/>
      <c r="F3" s="33"/>
    </row>
    <row r="4" spans="5:6" ht="9.75" customHeight="1" thickBot="1">
      <c r="E4" s="23"/>
      <c r="F4" s="4"/>
    </row>
    <row r="5" spans="2:16" ht="15.75" thickBot="1">
      <c r="B5" s="293" t="s">
        <v>39</v>
      </c>
      <c r="C5" s="294"/>
      <c r="E5" s="297" t="s">
        <v>36</v>
      </c>
      <c r="F5" s="298"/>
      <c r="G5" s="298"/>
      <c r="H5" s="298"/>
      <c r="I5" s="299"/>
      <c r="J5" s="27"/>
      <c r="K5" s="297" t="s">
        <v>37</v>
      </c>
      <c r="L5" s="298"/>
      <c r="M5" s="298"/>
      <c r="N5" s="298"/>
      <c r="O5" s="299"/>
      <c r="P5" s="27"/>
    </row>
    <row r="6" spans="2:16" ht="52.5" customHeight="1">
      <c r="B6" s="291" t="s">
        <v>28</v>
      </c>
      <c r="C6" s="295" t="s">
        <v>75</v>
      </c>
      <c r="E6" s="292" t="s">
        <v>28</v>
      </c>
      <c r="F6" s="1" t="s">
        <v>13</v>
      </c>
      <c r="G6" s="1" t="s">
        <v>15</v>
      </c>
      <c r="H6" s="1" t="s">
        <v>16</v>
      </c>
      <c r="I6" s="1" t="s">
        <v>143</v>
      </c>
      <c r="J6" s="30"/>
      <c r="K6" s="292" t="s">
        <v>28</v>
      </c>
      <c r="L6" s="1" t="s">
        <v>17</v>
      </c>
      <c r="M6" s="1" t="s">
        <v>18</v>
      </c>
      <c r="N6" s="1" t="s">
        <v>145</v>
      </c>
      <c r="O6" s="25" t="s">
        <v>118</v>
      </c>
      <c r="P6" s="28"/>
    </row>
    <row r="7" spans="2:16" ht="52.5" customHeight="1">
      <c r="B7" s="292"/>
      <c r="C7" s="296"/>
      <c r="E7" s="292"/>
      <c r="F7" s="69" t="s">
        <v>20</v>
      </c>
      <c r="G7" s="69" t="s">
        <v>21</v>
      </c>
      <c r="H7" s="69" t="s">
        <v>22</v>
      </c>
      <c r="I7" s="69" t="s">
        <v>144</v>
      </c>
      <c r="J7" s="31"/>
      <c r="K7" s="292"/>
      <c r="L7" s="70" t="s">
        <v>23</v>
      </c>
      <c r="M7" s="70" t="s">
        <v>24</v>
      </c>
      <c r="N7" s="70" t="s">
        <v>146</v>
      </c>
      <c r="O7" s="71" t="s">
        <v>38</v>
      </c>
      <c r="P7" s="28"/>
    </row>
    <row r="8" spans="2:16" ht="15.75" customHeight="1">
      <c r="B8" s="12">
        <v>1</v>
      </c>
      <c r="C8" s="34">
        <f>F8+G8+H8+I8+L8+M8+N8+O8</f>
        <v>210.96</v>
      </c>
      <c r="E8" s="12">
        <v>1</v>
      </c>
      <c r="F8" s="67">
        <f>ROUND('общие характеристики'!Q17*цены!C$13,2)</f>
        <v>0</v>
      </c>
      <c r="G8" s="67">
        <f>ROUND('общие характеристики'!R17*цены!D$13,2)</f>
        <v>0</v>
      </c>
      <c r="H8" s="67">
        <f>ROUND('общие характеристики'!S17*цены!E$13,2)</f>
        <v>0</v>
      </c>
      <c r="I8" s="68">
        <f>ROUND('общие характеристики'!T17*цены!F$13,2)</f>
        <v>0</v>
      </c>
      <c r="J8" s="32"/>
      <c r="K8" s="51">
        <v>1</v>
      </c>
      <c r="L8" s="67">
        <f>ROUND('общие характеристики'!U17*цены!D$20,2)</f>
        <v>0</v>
      </c>
      <c r="M8" s="67">
        <f>ROUND('общие характеристики'!V17*цены!E$20,2)</f>
        <v>0</v>
      </c>
      <c r="N8" s="67">
        <f>ROUND('общие характеристики'!W17*цены!F$20,2)</f>
        <v>0</v>
      </c>
      <c r="O8" s="68">
        <f>ROUND('общие характеристики'!X17*цены!G$20,2)</f>
        <v>210.96</v>
      </c>
      <c r="P8" s="29"/>
    </row>
    <row r="9" spans="2:16" ht="15.75" customHeight="1">
      <c r="B9" s="12">
        <v>2</v>
      </c>
      <c r="C9" s="34">
        <f aca="true" t="shared" si="0" ref="C9:C72">F9+G9+H9+I9+L9+M9+N9+O9</f>
        <v>8438.3</v>
      </c>
      <c r="E9" s="12">
        <v>2</v>
      </c>
      <c r="F9" s="67">
        <f>ROUND('общие характеристики'!Q18*цены!C$13,2)</f>
        <v>0</v>
      </c>
      <c r="G9" s="67">
        <f>ROUND('общие характеристики'!R18*цены!D$13,2)</f>
        <v>0</v>
      </c>
      <c r="H9" s="67">
        <f>ROUND('общие характеристики'!S18*цены!E$13,2)</f>
        <v>0</v>
      </c>
      <c r="I9" s="68">
        <f>ROUND('общие характеристики'!T18*цены!F$13,2)</f>
        <v>0</v>
      </c>
      <c r="J9" s="32"/>
      <c r="K9" s="51">
        <v>2</v>
      </c>
      <c r="L9" s="67">
        <f>ROUND('общие характеристики'!U18*цены!D$20,2)</f>
        <v>0</v>
      </c>
      <c r="M9" s="67">
        <f>ROUND('общие характеристики'!V18*цены!E$20,2)</f>
        <v>0</v>
      </c>
      <c r="N9" s="67">
        <f>ROUND('общие характеристики'!W18*цены!F$20,2)</f>
        <v>0</v>
      </c>
      <c r="O9" s="68">
        <f>ROUND('общие характеристики'!X18*цены!G$20,2)</f>
        <v>8438.3</v>
      </c>
      <c r="P9" s="30"/>
    </row>
    <row r="10" spans="2:16" ht="15.75" customHeight="1">
      <c r="B10" s="12">
        <v>3</v>
      </c>
      <c r="C10" s="34">
        <f t="shared" si="0"/>
        <v>4219.15</v>
      </c>
      <c r="E10" s="12">
        <v>3</v>
      </c>
      <c r="F10" s="67">
        <f>ROUND('общие характеристики'!Q19*цены!C$13,2)</f>
        <v>0</v>
      </c>
      <c r="G10" s="67">
        <f>ROUND('общие характеристики'!R19*цены!D$13,2)</f>
        <v>0</v>
      </c>
      <c r="H10" s="67">
        <f>ROUND('общие характеристики'!S19*цены!E$13,2)</f>
        <v>0</v>
      </c>
      <c r="I10" s="68">
        <f>ROUND('общие характеристики'!T19*цены!F$13,2)</f>
        <v>0</v>
      </c>
      <c r="J10" s="32"/>
      <c r="K10" s="51">
        <v>3</v>
      </c>
      <c r="L10" s="67">
        <f>ROUND('общие характеристики'!U19*цены!D$20,2)</f>
        <v>0</v>
      </c>
      <c r="M10" s="67">
        <f>ROUND('общие характеристики'!V19*цены!E$20,2)</f>
        <v>0</v>
      </c>
      <c r="N10" s="67">
        <f>ROUND('общие характеристики'!W19*цены!F$20,2)</f>
        <v>0</v>
      </c>
      <c r="O10" s="68">
        <f>ROUND('общие характеристики'!X19*цены!G$20,2)</f>
        <v>4219.15</v>
      </c>
      <c r="P10" s="31"/>
    </row>
    <row r="11" spans="2:16" ht="15.75" customHeight="1">
      <c r="B11" s="12">
        <v>4</v>
      </c>
      <c r="C11" s="34">
        <f t="shared" si="0"/>
        <v>8438.3</v>
      </c>
      <c r="E11" s="12">
        <v>4</v>
      </c>
      <c r="F11" s="67">
        <f>ROUND('общие характеристики'!Q20*цены!C$13,2)</f>
        <v>0</v>
      </c>
      <c r="G11" s="67">
        <f>ROUND('общие характеристики'!R20*цены!D$13,2)</f>
        <v>0</v>
      </c>
      <c r="H11" s="67">
        <f>ROUND('общие характеристики'!S20*цены!E$13,2)</f>
        <v>0</v>
      </c>
      <c r="I11" s="68">
        <f>ROUND('общие характеристики'!T20*цены!F$13,2)</f>
        <v>0</v>
      </c>
      <c r="J11" s="32"/>
      <c r="K11" s="51">
        <v>4</v>
      </c>
      <c r="L11" s="67">
        <f>ROUND('общие характеристики'!U20*цены!D$20,2)</f>
        <v>0</v>
      </c>
      <c r="M11" s="67">
        <f>ROUND('общие характеристики'!V20*цены!E$20,2)</f>
        <v>0</v>
      </c>
      <c r="N11" s="67">
        <f>ROUND('общие характеристики'!W20*цены!F$20,2)</f>
        <v>0</v>
      </c>
      <c r="O11" s="68">
        <f>ROUND('общие характеристики'!X20*цены!G$20,2)</f>
        <v>8438.3</v>
      </c>
      <c r="P11" s="32"/>
    </row>
    <row r="12" spans="2:16" ht="15.75" customHeight="1">
      <c r="B12" s="12">
        <v>5</v>
      </c>
      <c r="C12" s="34">
        <f t="shared" si="0"/>
        <v>8438.3</v>
      </c>
      <c r="E12" s="12">
        <v>5</v>
      </c>
      <c r="F12" s="67">
        <f>ROUND('общие характеристики'!Q21*цены!C$13,2)</f>
        <v>0</v>
      </c>
      <c r="G12" s="67">
        <f>ROUND('общие характеристики'!R21*цены!D$13,2)</f>
        <v>0</v>
      </c>
      <c r="H12" s="67">
        <f>ROUND('общие характеристики'!S21*цены!E$13,2)</f>
        <v>0</v>
      </c>
      <c r="I12" s="68">
        <f>ROUND('общие характеристики'!T21*цены!F$13,2)</f>
        <v>0</v>
      </c>
      <c r="J12" s="32"/>
      <c r="K12" s="51">
        <v>5</v>
      </c>
      <c r="L12" s="67">
        <f>ROUND('общие характеристики'!U21*цены!D$20,2)</f>
        <v>0</v>
      </c>
      <c r="M12" s="67">
        <f>ROUND('общие характеристики'!V21*цены!E$20,2)</f>
        <v>0</v>
      </c>
      <c r="N12" s="67">
        <f>ROUND('общие характеристики'!W21*цены!F$20,2)</f>
        <v>0</v>
      </c>
      <c r="O12" s="68">
        <f>ROUND('общие характеристики'!X21*цены!G$20,2)</f>
        <v>8438.3</v>
      </c>
      <c r="P12" s="32"/>
    </row>
    <row r="13" spans="2:16" ht="15.75" customHeight="1">
      <c r="B13" s="12">
        <v>6</v>
      </c>
      <c r="C13" s="34">
        <f t="shared" si="0"/>
        <v>4219.15</v>
      </c>
      <c r="E13" s="12">
        <v>6</v>
      </c>
      <c r="F13" s="67">
        <f>ROUND('общие характеристики'!Q22*цены!C$13,2)</f>
        <v>0</v>
      </c>
      <c r="G13" s="67">
        <f>ROUND('общие характеристики'!R22*цены!D$13,2)</f>
        <v>0</v>
      </c>
      <c r="H13" s="67">
        <f>ROUND('общие характеристики'!S22*цены!E$13,2)</f>
        <v>0</v>
      </c>
      <c r="I13" s="68">
        <f>ROUND('общие характеристики'!T22*цены!F$13,2)</f>
        <v>0</v>
      </c>
      <c r="J13" s="32"/>
      <c r="K13" s="51">
        <v>6</v>
      </c>
      <c r="L13" s="67">
        <f>ROUND('общие характеристики'!U22*цены!D$20,2)</f>
        <v>0</v>
      </c>
      <c r="M13" s="67">
        <f>ROUND('общие характеристики'!V22*цены!E$20,2)</f>
        <v>0</v>
      </c>
      <c r="N13" s="67">
        <f>ROUND('общие характеристики'!W22*цены!F$20,2)</f>
        <v>0</v>
      </c>
      <c r="O13" s="68">
        <f>ROUND('общие характеристики'!X22*цены!G$20,2)</f>
        <v>4219.15</v>
      </c>
      <c r="P13" s="32"/>
    </row>
    <row r="14" spans="2:16" ht="15.75" customHeight="1">
      <c r="B14" s="12">
        <v>7</v>
      </c>
      <c r="C14" s="34">
        <f t="shared" si="0"/>
        <v>4219.15</v>
      </c>
      <c r="E14" s="12">
        <v>7</v>
      </c>
      <c r="F14" s="67">
        <f>ROUND('общие характеристики'!Q23*цены!C$13,2)</f>
        <v>0</v>
      </c>
      <c r="G14" s="67">
        <f>ROUND('общие характеристики'!R23*цены!D$13,2)</f>
        <v>0</v>
      </c>
      <c r="H14" s="67">
        <f>ROUND('общие характеристики'!S23*цены!E$13,2)</f>
        <v>0</v>
      </c>
      <c r="I14" s="68">
        <f>ROUND('общие характеристики'!T23*цены!F$13,2)</f>
        <v>0</v>
      </c>
      <c r="J14" s="32"/>
      <c r="K14" s="51">
        <v>7</v>
      </c>
      <c r="L14" s="67">
        <f>ROUND('общие характеристики'!U23*цены!D$20,2)</f>
        <v>0</v>
      </c>
      <c r="M14" s="67">
        <f>ROUND('общие характеристики'!V23*цены!E$20,2)</f>
        <v>0</v>
      </c>
      <c r="N14" s="67">
        <f>ROUND('общие характеристики'!W23*цены!F$20,2)</f>
        <v>0</v>
      </c>
      <c r="O14" s="68">
        <f>ROUND('общие характеристики'!X23*цены!G$20,2)</f>
        <v>4219.15</v>
      </c>
      <c r="P14" s="32"/>
    </row>
    <row r="15" spans="2:16" ht="15.75" customHeight="1">
      <c r="B15" s="12">
        <v>8</v>
      </c>
      <c r="C15" s="34">
        <f t="shared" si="0"/>
        <v>4219.15</v>
      </c>
      <c r="E15" s="12">
        <v>8</v>
      </c>
      <c r="F15" s="67">
        <f>ROUND('общие характеристики'!Q24*цены!C$13,2)</f>
        <v>0</v>
      </c>
      <c r="G15" s="67">
        <f>ROUND('общие характеристики'!R24*цены!D$13,2)</f>
        <v>0</v>
      </c>
      <c r="H15" s="67">
        <f>ROUND('общие характеристики'!S24*цены!E$13,2)</f>
        <v>0</v>
      </c>
      <c r="I15" s="68">
        <f>ROUND('общие характеристики'!T24*цены!F$13,2)</f>
        <v>0</v>
      </c>
      <c r="J15" s="32"/>
      <c r="K15" s="51">
        <v>8</v>
      </c>
      <c r="L15" s="67">
        <f>ROUND('общие характеристики'!U24*цены!D$20,2)</f>
        <v>0</v>
      </c>
      <c r="M15" s="67">
        <f>ROUND('общие характеристики'!V24*цены!E$20,2)</f>
        <v>0</v>
      </c>
      <c r="N15" s="67">
        <f>ROUND('общие характеристики'!W24*цены!F$20,2)</f>
        <v>0</v>
      </c>
      <c r="O15" s="68">
        <f>ROUND('общие характеристики'!X24*цены!G$20,2)</f>
        <v>4219.15</v>
      </c>
      <c r="P15" s="32"/>
    </row>
    <row r="16" spans="2:16" ht="15.75" customHeight="1">
      <c r="B16" s="12">
        <v>9</v>
      </c>
      <c r="C16" s="34">
        <f t="shared" si="0"/>
        <v>8438.3</v>
      </c>
      <c r="E16" s="12">
        <v>9</v>
      </c>
      <c r="F16" s="67">
        <f>ROUND('общие характеристики'!Q25*цены!C$13,2)</f>
        <v>0</v>
      </c>
      <c r="G16" s="67">
        <f>ROUND('общие характеристики'!R25*цены!D$13,2)</f>
        <v>0</v>
      </c>
      <c r="H16" s="67">
        <f>ROUND('общие характеристики'!S25*цены!E$13,2)</f>
        <v>0</v>
      </c>
      <c r="I16" s="68">
        <f>ROUND('общие характеристики'!T25*цены!F$13,2)</f>
        <v>0</v>
      </c>
      <c r="J16" s="32"/>
      <c r="K16" s="51">
        <v>9</v>
      </c>
      <c r="L16" s="67">
        <f>ROUND('общие характеристики'!U25*цены!D$20,2)</f>
        <v>0</v>
      </c>
      <c r="M16" s="67">
        <f>ROUND('общие характеристики'!V25*цены!E$20,2)</f>
        <v>0</v>
      </c>
      <c r="N16" s="67">
        <f>ROUND('общие характеристики'!W25*цены!F$20,2)</f>
        <v>0</v>
      </c>
      <c r="O16" s="68">
        <f>ROUND('общие характеристики'!X25*цены!G$20,2)</f>
        <v>8438.3</v>
      </c>
      <c r="P16" s="32"/>
    </row>
    <row r="17" spans="2:16" ht="15.75" customHeight="1">
      <c r="B17" s="12">
        <v>10</v>
      </c>
      <c r="C17" s="34">
        <f t="shared" si="0"/>
        <v>4219.15</v>
      </c>
      <c r="E17" s="12">
        <v>10</v>
      </c>
      <c r="F17" s="67">
        <f>ROUND('общие характеристики'!Q26*цены!C$13,2)</f>
        <v>0</v>
      </c>
      <c r="G17" s="67">
        <f>ROUND('общие характеристики'!R26*цены!D$13,2)</f>
        <v>0</v>
      </c>
      <c r="H17" s="67">
        <f>ROUND('общие характеристики'!S26*цены!E$13,2)</f>
        <v>0</v>
      </c>
      <c r="I17" s="68">
        <f>ROUND('общие характеристики'!T26*цены!F$13,2)</f>
        <v>0</v>
      </c>
      <c r="J17" s="32"/>
      <c r="K17" s="51">
        <v>10</v>
      </c>
      <c r="L17" s="67">
        <f>ROUND('общие характеристики'!U26*цены!D$20,2)</f>
        <v>0</v>
      </c>
      <c r="M17" s="67">
        <f>ROUND('общие характеристики'!V26*цены!E$20,2)</f>
        <v>0</v>
      </c>
      <c r="N17" s="67">
        <f>ROUND('общие характеристики'!W26*цены!F$20,2)</f>
        <v>0</v>
      </c>
      <c r="O17" s="68">
        <f>ROUND('общие характеристики'!X26*цены!G$20,2)</f>
        <v>4219.15</v>
      </c>
      <c r="P17" s="32"/>
    </row>
    <row r="18" spans="2:16" ht="15.75" customHeight="1">
      <c r="B18" s="12">
        <v>11</v>
      </c>
      <c r="C18" s="34">
        <f t="shared" si="0"/>
        <v>8438.3</v>
      </c>
      <c r="E18" s="12">
        <v>11</v>
      </c>
      <c r="F18" s="67">
        <f>ROUND('общие характеристики'!Q27*цены!C$13,2)</f>
        <v>0</v>
      </c>
      <c r="G18" s="67">
        <f>ROUND('общие характеристики'!R27*цены!D$13,2)</f>
        <v>0</v>
      </c>
      <c r="H18" s="67">
        <f>ROUND('общие характеристики'!S27*цены!E$13,2)</f>
        <v>0</v>
      </c>
      <c r="I18" s="68">
        <f>ROUND('общие характеристики'!T27*цены!F$13,2)</f>
        <v>0</v>
      </c>
      <c r="J18" s="32"/>
      <c r="K18" s="51">
        <v>11</v>
      </c>
      <c r="L18" s="67">
        <f>ROUND('общие характеристики'!U27*цены!D$20,2)</f>
        <v>0</v>
      </c>
      <c r="M18" s="67">
        <f>ROUND('общие характеристики'!V27*цены!E$20,2)</f>
        <v>0</v>
      </c>
      <c r="N18" s="67">
        <f>ROUND('общие характеристики'!W27*цены!F$20,2)</f>
        <v>0</v>
      </c>
      <c r="O18" s="68">
        <f>ROUND('общие характеристики'!X27*цены!G$20,2)</f>
        <v>8438.3</v>
      </c>
      <c r="P18" s="32"/>
    </row>
    <row r="19" spans="2:16" ht="15.75" customHeight="1">
      <c r="B19" s="12">
        <v>12</v>
      </c>
      <c r="C19" s="34">
        <f t="shared" si="0"/>
        <v>632.87</v>
      </c>
      <c r="E19" s="12">
        <v>12</v>
      </c>
      <c r="F19" s="67">
        <f>ROUND('общие характеристики'!Q28*цены!C$13,2)</f>
        <v>0</v>
      </c>
      <c r="G19" s="67">
        <f>ROUND('общие характеристики'!R28*цены!D$13,2)</f>
        <v>0</v>
      </c>
      <c r="H19" s="67">
        <f>ROUND('общие характеристики'!S28*цены!E$13,2)</f>
        <v>0</v>
      </c>
      <c r="I19" s="68">
        <f>ROUND('общие характеристики'!T28*цены!F$13,2)</f>
        <v>0</v>
      </c>
      <c r="J19" s="32"/>
      <c r="K19" s="51">
        <v>12</v>
      </c>
      <c r="L19" s="67">
        <f>ROUND('общие характеристики'!U28*цены!D$20,2)</f>
        <v>0</v>
      </c>
      <c r="M19" s="67">
        <f>ROUND('общие характеристики'!V28*цены!E$20,2)</f>
        <v>0</v>
      </c>
      <c r="N19" s="67">
        <f>ROUND('общие характеристики'!W28*цены!F$20,2)</f>
        <v>0</v>
      </c>
      <c r="O19" s="68">
        <f>ROUND('общие характеристики'!X28*цены!G$20,2)</f>
        <v>632.87</v>
      </c>
      <c r="P19" s="32"/>
    </row>
    <row r="20" spans="2:16" ht="15.75" customHeight="1">
      <c r="B20" s="12">
        <v>13</v>
      </c>
      <c r="C20" s="34">
        <f t="shared" si="0"/>
        <v>0</v>
      </c>
      <c r="E20" s="12">
        <v>13</v>
      </c>
      <c r="F20" s="67">
        <f>ROUND('общие характеристики'!Q29*цены!C$13,2)</f>
        <v>0</v>
      </c>
      <c r="G20" s="67">
        <f>ROUND('общие характеристики'!R29*цены!D$13,2)</f>
        <v>0</v>
      </c>
      <c r="H20" s="67">
        <f>ROUND('общие характеристики'!S29*цены!E$13,2)</f>
        <v>0</v>
      </c>
      <c r="I20" s="68">
        <f>ROUND('общие характеристики'!T29*цены!F$13,2)</f>
        <v>0</v>
      </c>
      <c r="J20" s="32"/>
      <c r="K20" s="51">
        <v>13</v>
      </c>
      <c r="L20" s="67">
        <f>ROUND('общие характеристики'!U29*цены!D$20,2)</f>
        <v>0</v>
      </c>
      <c r="M20" s="67">
        <f>ROUND('общие характеристики'!V29*цены!E$20,2)</f>
        <v>0</v>
      </c>
      <c r="N20" s="67">
        <f>ROUND('общие характеристики'!W29*цены!F$20,2)</f>
        <v>0</v>
      </c>
      <c r="O20" s="68">
        <f>ROUND('общие характеристики'!X29*цены!G$20,2)</f>
        <v>0</v>
      </c>
      <c r="P20" s="32"/>
    </row>
    <row r="21" spans="2:16" ht="15.75" customHeight="1">
      <c r="B21" s="12">
        <v>14</v>
      </c>
      <c r="C21" s="34">
        <f t="shared" si="0"/>
        <v>0</v>
      </c>
      <c r="E21" s="12">
        <v>14</v>
      </c>
      <c r="F21" s="67">
        <f>ROUND('общие характеристики'!Q30*цены!C$13,2)</f>
        <v>0</v>
      </c>
      <c r="G21" s="67">
        <f>ROUND('общие характеристики'!R30*цены!D$13,2)</f>
        <v>0</v>
      </c>
      <c r="H21" s="67">
        <f>ROUND('общие характеристики'!S30*цены!E$13,2)</f>
        <v>0</v>
      </c>
      <c r="I21" s="68">
        <f>ROUND('общие характеристики'!T30*цены!F$13,2)</f>
        <v>0</v>
      </c>
      <c r="J21" s="32"/>
      <c r="K21" s="51">
        <v>14</v>
      </c>
      <c r="L21" s="67">
        <f>ROUND('общие характеристики'!U30*цены!D$20,2)</f>
        <v>0</v>
      </c>
      <c r="M21" s="67">
        <f>ROUND('общие характеристики'!V30*цены!E$20,2)</f>
        <v>0</v>
      </c>
      <c r="N21" s="67">
        <f>ROUND('общие характеристики'!W30*цены!F$20,2)</f>
        <v>0</v>
      </c>
      <c r="O21" s="68">
        <f>ROUND('общие характеристики'!X30*цены!G$20,2)</f>
        <v>0</v>
      </c>
      <c r="P21" s="32"/>
    </row>
    <row r="22" spans="2:16" ht="15.75" customHeight="1">
      <c r="B22" s="12">
        <v>15</v>
      </c>
      <c r="C22" s="34">
        <f t="shared" si="0"/>
        <v>0</v>
      </c>
      <c r="E22" s="12">
        <v>15</v>
      </c>
      <c r="F22" s="67">
        <f>ROUND('общие характеристики'!Q31*цены!C$13,2)</f>
        <v>0</v>
      </c>
      <c r="G22" s="67">
        <f>ROUND('общие характеристики'!R31*цены!D$13,2)</f>
        <v>0</v>
      </c>
      <c r="H22" s="67">
        <f>ROUND('общие характеристики'!S31*цены!E$13,2)</f>
        <v>0</v>
      </c>
      <c r="I22" s="68">
        <f>ROUND('общие характеристики'!T31*цены!F$13,2)</f>
        <v>0</v>
      </c>
      <c r="J22" s="32"/>
      <c r="K22" s="51">
        <v>15</v>
      </c>
      <c r="L22" s="67">
        <f>ROUND('общие характеристики'!U31*цены!D$20,2)</f>
        <v>0</v>
      </c>
      <c r="M22" s="67">
        <f>ROUND('общие характеристики'!V31*цены!E$20,2)</f>
        <v>0</v>
      </c>
      <c r="N22" s="67">
        <f>ROUND('общие характеристики'!W31*цены!F$20,2)</f>
        <v>0</v>
      </c>
      <c r="O22" s="68">
        <f>ROUND('общие характеристики'!X31*цены!G$20,2)</f>
        <v>0</v>
      </c>
      <c r="P22" s="32"/>
    </row>
    <row r="23" spans="2:16" ht="15.75" customHeight="1">
      <c r="B23" s="12">
        <v>16</v>
      </c>
      <c r="C23" s="34">
        <f t="shared" si="0"/>
        <v>0</v>
      </c>
      <c r="E23" s="12">
        <v>16</v>
      </c>
      <c r="F23" s="67">
        <f>ROUND('общие характеристики'!Q32*цены!C$13,2)</f>
        <v>0</v>
      </c>
      <c r="G23" s="67">
        <f>ROUND('общие характеристики'!R32*цены!D$13,2)</f>
        <v>0</v>
      </c>
      <c r="H23" s="67">
        <f>ROUND('общие характеристики'!S32*цены!E$13,2)</f>
        <v>0</v>
      </c>
      <c r="I23" s="68">
        <f>ROUND('общие характеристики'!T32*цены!F$13,2)</f>
        <v>0</v>
      </c>
      <c r="J23" s="32"/>
      <c r="K23" s="51">
        <v>16</v>
      </c>
      <c r="L23" s="67">
        <f>ROUND('общие характеристики'!U32*цены!D$20,2)</f>
        <v>0</v>
      </c>
      <c r="M23" s="67">
        <f>ROUND('общие характеристики'!V32*цены!E$20,2)</f>
        <v>0</v>
      </c>
      <c r="N23" s="67">
        <f>ROUND('общие характеристики'!W32*цены!F$20,2)</f>
        <v>0</v>
      </c>
      <c r="O23" s="68">
        <f>ROUND('общие характеристики'!X32*цены!G$20,2)</f>
        <v>0</v>
      </c>
      <c r="P23" s="32"/>
    </row>
    <row r="24" spans="2:16" ht="15.75" customHeight="1">
      <c r="B24" s="12">
        <v>17</v>
      </c>
      <c r="C24" s="34">
        <f t="shared" si="0"/>
        <v>0</v>
      </c>
      <c r="E24" s="12">
        <v>17</v>
      </c>
      <c r="F24" s="67">
        <f>ROUND('общие характеристики'!Q33*цены!C$13,2)</f>
        <v>0</v>
      </c>
      <c r="G24" s="67">
        <f>ROUND('общие характеристики'!R33*цены!D$13,2)</f>
        <v>0</v>
      </c>
      <c r="H24" s="67">
        <f>ROUND('общие характеристики'!S33*цены!E$13,2)</f>
        <v>0</v>
      </c>
      <c r="I24" s="68">
        <f>ROUND('общие характеристики'!T33*цены!F$13,2)</f>
        <v>0</v>
      </c>
      <c r="J24" s="32"/>
      <c r="K24" s="51">
        <v>17</v>
      </c>
      <c r="L24" s="67">
        <f>ROUND('общие характеристики'!U33*цены!D$20,2)</f>
        <v>0</v>
      </c>
      <c r="M24" s="67">
        <f>ROUND('общие характеристики'!V33*цены!E$20,2)</f>
        <v>0</v>
      </c>
      <c r="N24" s="67">
        <f>ROUND('общие характеристики'!W33*цены!F$20,2)</f>
        <v>0</v>
      </c>
      <c r="O24" s="68">
        <f>ROUND('общие характеристики'!X33*цены!G$20,2)</f>
        <v>0</v>
      </c>
      <c r="P24" s="32"/>
    </row>
    <row r="25" spans="2:16" ht="15.75" customHeight="1">
      <c r="B25" s="12">
        <v>18</v>
      </c>
      <c r="C25" s="34">
        <f t="shared" si="0"/>
        <v>0</v>
      </c>
      <c r="E25" s="12">
        <v>18</v>
      </c>
      <c r="F25" s="67">
        <f>ROUND('общие характеристики'!Q34*цены!C$13,2)</f>
        <v>0</v>
      </c>
      <c r="G25" s="67">
        <f>ROUND('общие характеристики'!R34*цены!D$13,2)</f>
        <v>0</v>
      </c>
      <c r="H25" s="67">
        <f>ROUND('общие характеристики'!S34*цены!E$13,2)</f>
        <v>0</v>
      </c>
      <c r="I25" s="68">
        <f>ROUND('общие характеристики'!T34*цены!F$13,2)</f>
        <v>0</v>
      </c>
      <c r="J25" s="32"/>
      <c r="K25" s="51">
        <v>18</v>
      </c>
      <c r="L25" s="67">
        <f>ROUND('общие характеристики'!U34*цены!D$20,2)</f>
        <v>0</v>
      </c>
      <c r="M25" s="67">
        <f>ROUND('общие характеристики'!V34*цены!E$20,2)</f>
        <v>0</v>
      </c>
      <c r="N25" s="67">
        <f>ROUND('общие характеристики'!W34*цены!F$20,2)</f>
        <v>0</v>
      </c>
      <c r="O25" s="68">
        <f>ROUND('общие характеристики'!X34*цены!G$20,2)</f>
        <v>0</v>
      </c>
      <c r="P25" s="32"/>
    </row>
    <row r="26" spans="2:16" ht="15.75" customHeight="1">
      <c r="B26" s="12">
        <v>19</v>
      </c>
      <c r="C26" s="34">
        <f t="shared" si="0"/>
        <v>0</v>
      </c>
      <c r="E26" s="12">
        <v>19</v>
      </c>
      <c r="F26" s="67">
        <f>ROUND('общие характеристики'!Q35*цены!C$13,2)</f>
        <v>0</v>
      </c>
      <c r="G26" s="67">
        <f>ROUND('общие характеристики'!R35*цены!D$13,2)</f>
        <v>0</v>
      </c>
      <c r="H26" s="67">
        <f>ROUND('общие характеристики'!S35*цены!E$13,2)</f>
        <v>0</v>
      </c>
      <c r="I26" s="68">
        <f>ROUND('общие характеристики'!T35*цены!F$13,2)</f>
        <v>0</v>
      </c>
      <c r="J26" s="32"/>
      <c r="K26" s="51">
        <v>19</v>
      </c>
      <c r="L26" s="67">
        <f>ROUND('общие характеристики'!U35*цены!D$20,2)</f>
        <v>0</v>
      </c>
      <c r="M26" s="67">
        <f>ROUND('общие характеристики'!V35*цены!E$20,2)</f>
        <v>0</v>
      </c>
      <c r="N26" s="67">
        <f>ROUND('общие характеристики'!W35*цены!F$20,2)</f>
        <v>0</v>
      </c>
      <c r="O26" s="68">
        <f>ROUND('общие характеристики'!X35*цены!G$20,2)</f>
        <v>0</v>
      </c>
      <c r="P26" s="32"/>
    </row>
    <row r="27" spans="2:16" ht="15.75" customHeight="1">
      <c r="B27" s="12">
        <v>20</v>
      </c>
      <c r="C27" s="34">
        <f t="shared" si="0"/>
        <v>0</v>
      </c>
      <c r="E27" s="12">
        <v>20</v>
      </c>
      <c r="F27" s="67">
        <f>ROUND('общие характеристики'!Q36*цены!C$13,2)</f>
        <v>0</v>
      </c>
      <c r="G27" s="67">
        <f>ROUND('общие характеристики'!R36*цены!D$13,2)</f>
        <v>0</v>
      </c>
      <c r="H27" s="67">
        <f>ROUND('общие характеристики'!S36*цены!E$13,2)</f>
        <v>0</v>
      </c>
      <c r="I27" s="68">
        <f>ROUND('общие характеристики'!T36*цены!F$13,2)</f>
        <v>0</v>
      </c>
      <c r="J27" s="32"/>
      <c r="K27" s="51">
        <v>20</v>
      </c>
      <c r="L27" s="67">
        <f>ROUND('общие характеристики'!U36*цены!D$20,2)</f>
        <v>0</v>
      </c>
      <c r="M27" s="67">
        <f>ROUND('общие характеристики'!V36*цены!E$20,2)</f>
        <v>0</v>
      </c>
      <c r="N27" s="67">
        <f>ROUND('общие характеристики'!W36*цены!F$20,2)</f>
        <v>0</v>
      </c>
      <c r="O27" s="68">
        <f>ROUND('общие характеристики'!X36*цены!G$20,2)</f>
        <v>0</v>
      </c>
      <c r="P27" s="32"/>
    </row>
    <row r="28" spans="2:16" ht="15.75" customHeight="1">
      <c r="B28" s="12">
        <v>21</v>
      </c>
      <c r="C28" s="34">
        <f t="shared" si="0"/>
        <v>0</v>
      </c>
      <c r="E28" s="12">
        <v>21</v>
      </c>
      <c r="F28" s="67">
        <f>ROUND('общие характеристики'!Q37*цены!C$13,2)</f>
        <v>0</v>
      </c>
      <c r="G28" s="67">
        <f>ROUND('общие характеристики'!R37*цены!D$13,2)</f>
        <v>0</v>
      </c>
      <c r="H28" s="67">
        <f>ROUND('общие характеристики'!S37*цены!E$13,2)</f>
        <v>0</v>
      </c>
      <c r="I28" s="68">
        <f>ROUND('общие характеристики'!T37*цены!F$13,2)</f>
        <v>0</v>
      </c>
      <c r="J28" s="32"/>
      <c r="K28" s="51">
        <v>21</v>
      </c>
      <c r="L28" s="67">
        <f>ROUND('общие характеристики'!U37*цены!D$20,2)</f>
        <v>0</v>
      </c>
      <c r="M28" s="67">
        <f>ROUND('общие характеристики'!V37*цены!E$20,2)</f>
        <v>0</v>
      </c>
      <c r="N28" s="67">
        <f>ROUND('общие характеристики'!W37*цены!F$20,2)</f>
        <v>0</v>
      </c>
      <c r="O28" s="68">
        <f>ROUND('общие характеристики'!X37*цены!G$20,2)</f>
        <v>0</v>
      </c>
      <c r="P28" s="32"/>
    </row>
    <row r="29" spans="2:16" ht="15.75" customHeight="1">
      <c r="B29" s="12">
        <v>22</v>
      </c>
      <c r="C29" s="34">
        <f t="shared" si="0"/>
        <v>0</v>
      </c>
      <c r="E29" s="12">
        <v>22</v>
      </c>
      <c r="F29" s="67">
        <f>ROUND('общие характеристики'!Q38*цены!C$13,2)</f>
        <v>0</v>
      </c>
      <c r="G29" s="67">
        <f>ROUND('общие характеристики'!R38*цены!D$13,2)</f>
        <v>0</v>
      </c>
      <c r="H29" s="67">
        <f>ROUND('общие характеристики'!S38*цены!E$13,2)</f>
        <v>0</v>
      </c>
      <c r="I29" s="68">
        <f>ROUND('общие характеристики'!T38*цены!F$13,2)</f>
        <v>0</v>
      </c>
      <c r="J29" s="32"/>
      <c r="K29" s="51">
        <v>22</v>
      </c>
      <c r="L29" s="67">
        <f>ROUND('общие характеристики'!U38*цены!D$20,2)</f>
        <v>0</v>
      </c>
      <c r="M29" s="67">
        <f>ROUND('общие характеристики'!V38*цены!E$20,2)</f>
        <v>0</v>
      </c>
      <c r="N29" s="67">
        <f>ROUND('общие характеристики'!W38*цены!F$20,2)</f>
        <v>0</v>
      </c>
      <c r="O29" s="68">
        <f>ROUND('общие характеристики'!X38*цены!G$20,2)</f>
        <v>0</v>
      </c>
      <c r="P29" s="32"/>
    </row>
    <row r="30" spans="2:16" ht="15.75" customHeight="1">
      <c r="B30" s="12">
        <v>23</v>
      </c>
      <c r="C30" s="34">
        <f t="shared" si="0"/>
        <v>0</v>
      </c>
      <c r="E30" s="12">
        <v>23</v>
      </c>
      <c r="F30" s="67">
        <f>ROUND('общие характеристики'!Q39*цены!C$13,2)</f>
        <v>0</v>
      </c>
      <c r="G30" s="67">
        <f>ROUND('общие характеристики'!R39*цены!D$13,2)</f>
        <v>0</v>
      </c>
      <c r="H30" s="67">
        <f>ROUND('общие характеристики'!S39*цены!E$13,2)</f>
        <v>0</v>
      </c>
      <c r="I30" s="68">
        <f>ROUND('общие характеристики'!T39*цены!F$13,2)</f>
        <v>0</v>
      </c>
      <c r="J30" s="32"/>
      <c r="K30" s="51">
        <v>23</v>
      </c>
      <c r="L30" s="67">
        <f>ROUND('общие характеристики'!U39*цены!D$20,2)</f>
        <v>0</v>
      </c>
      <c r="M30" s="67">
        <f>ROUND('общие характеристики'!V39*цены!E$20,2)</f>
        <v>0</v>
      </c>
      <c r="N30" s="67">
        <f>ROUND('общие характеристики'!W39*цены!F$20,2)</f>
        <v>0</v>
      </c>
      <c r="O30" s="68">
        <f>ROUND('общие характеристики'!X39*цены!G$20,2)</f>
        <v>0</v>
      </c>
      <c r="P30" s="32"/>
    </row>
    <row r="31" spans="2:16" ht="15.75" customHeight="1">
      <c r="B31" s="12">
        <v>24</v>
      </c>
      <c r="C31" s="34">
        <f t="shared" si="0"/>
        <v>0</v>
      </c>
      <c r="E31" s="12">
        <v>24</v>
      </c>
      <c r="F31" s="67">
        <f>ROUND('общие характеристики'!Q40*цены!C$13,2)</f>
        <v>0</v>
      </c>
      <c r="G31" s="67">
        <f>ROUND('общие характеристики'!R40*цены!D$13,2)</f>
        <v>0</v>
      </c>
      <c r="H31" s="67">
        <f>ROUND('общие характеристики'!S40*цены!E$13,2)</f>
        <v>0</v>
      </c>
      <c r="I31" s="68">
        <f>ROUND('общие характеристики'!T40*цены!F$13,2)</f>
        <v>0</v>
      </c>
      <c r="J31" s="32"/>
      <c r="K31" s="51">
        <v>24</v>
      </c>
      <c r="L31" s="67">
        <f>ROUND('общие характеристики'!U40*цены!D$20,2)</f>
        <v>0</v>
      </c>
      <c r="M31" s="67">
        <f>ROUND('общие характеристики'!V40*цены!E$20,2)</f>
        <v>0</v>
      </c>
      <c r="N31" s="67">
        <f>ROUND('общие характеристики'!W40*цены!F$20,2)</f>
        <v>0</v>
      </c>
      <c r="O31" s="68">
        <f>ROUND('общие характеристики'!X40*цены!G$20,2)</f>
        <v>0</v>
      </c>
      <c r="P31" s="32"/>
    </row>
    <row r="32" spans="2:16" ht="15.75" customHeight="1">
      <c r="B32" s="12">
        <v>25</v>
      </c>
      <c r="C32" s="34">
        <f t="shared" si="0"/>
        <v>0</v>
      </c>
      <c r="E32" s="12">
        <v>25</v>
      </c>
      <c r="F32" s="67">
        <f>ROUND('общие характеристики'!Q41*цены!C$13,2)</f>
        <v>0</v>
      </c>
      <c r="G32" s="67">
        <f>ROUND('общие характеристики'!R41*цены!D$13,2)</f>
        <v>0</v>
      </c>
      <c r="H32" s="67">
        <f>ROUND('общие характеристики'!S41*цены!E$13,2)</f>
        <v>0</v>
      </c>
      <c r="I32" s="68">
        <f>ROUND('общие характеристики'!T41*цены!F$13,2)</f>
        <v>0</v>
      </c>
      <c r="J32" s="32"/>
      <c r="K32" s="51">
        <v>25</v>
      </c>
      <c r="L32" s="67">
        <f>ROUND('общие характеристики'!U41*цены!D$20,2)</f>
        <v>0</v>
      </c>
      <c r="M32" s="67">
        <f>ROUND('общие характеристики'!V41*цены!E$20,2)</f>
        <v>0</v>
      </c>
      <c r="N32" s="67">
        <f>ROUND('общие характеристики'!W41*цены!F$20,2)</f>
        <v>0</v>
      </c>
      <c r="O32" s="68">
        <f>ROUND('общие характеристики'!X41*цены!G$20,2)</f>
        <v>0</v>
      </c>
      <c r="P32" s="32"/>
    </row>
    <row r="33" spans="2:16" ht="15.75" customHeight="1">
      <c r="B33" s="12">
        <v>26</v>
      </c>
      <c r="C33" s="34">
        <f t="shared" si="0"/>
        <v>0</v>
      </c>
      <c r="E33" s="12">
        <v>26</v>
      </c>
      <c r="F33" s="67">
        <f>ROUND('общие характеристики'!Q42*цены!C$13,2)</f>
        <v>0</v>
      </c>
      <c r="G33" s="67">
        <f>ROUND('общие характеристики'!R42*цены!D$13,2)</f>
        <v>0</v>
      </c>
      <c r="H33" s="67">
        <f>ROUND('общие характеристики'!S42*цены!E$13,2)</f>
        <v>0</v>
      </c>
      <c r="I33" s="68">
        <f>ROUND('общие характеристики'!T42*цены!F$13,2)</f>
        <v>0</v>
      </c>
      <c r="J33" s="32"/>
      <c r="K33" s="51">
        <v>26</v>
      </c>
      <c r="L33" s="67">
        <f>ROUND('общие характеристики'!U42*цены!D$20,2)</f>
        <v>0</v>
      </c>
      <c r="M33" s="67">
        <f>ROUND('общие характеристики'!V42*цены!E$20,2)</f>
        <v>0</v>
      </c>
      <c r="N33" s="67">
        <f>ROUND('общие характеристики'!W42*цены!F$20,2)</f>
        <v>0</v>
      </c>
      <c r="O33" s="68">
        <f>ROUND('общие характеристики'!X42*цены!G$20,2)</f>
        <v>0</v>
      </c>
      <c r="P33" s="32"/>
    </row>
    <row r="34" spans="2:16" ht="15.75" customHeight="1">
      <c r="B34" s="12">
        <v>27</v>
      </c>
      <c r="C34" s="34">
        <f t="shared" si="0"/>
        <v>0</v>
      </c>
      <c r="E34" s="12">
        <v>27</v>
      </c>
      <c r="F34" s="67">
        <f>ROUND('общие характеристики'!Q43*цены!C$13,2)</f>
        <v>0</v>
      </c>
      <c r="G34" s="67">
        <f>ROUND('общие характеристики'!R43*цены!D$13,2)</f>
        <v>0</v>
      </c>
      <c r="H34" s="67">
        <f>ROUND('общие характеристики'!S43*цены!E$13,2)</f>
        <v>0</v>
      </c>
      <c r="I34" s="68">
        <f>ROUND('общие характеристики'!T43*цены!F$13,2)</f>
        <v>0</v>
      </c>
      <c r="J34" s="32"/>
      <c r="K34" s="51">
        <v>27</v>
      </c>
      <c r="L34" s="67">
        <f>ROUND('общие характеристики'!U43*цены!D$20,2)</f>
        <v>0</v>
      </c>
      <c r="M34" s="67">
        <f>ROUND('общие характеристики'!V43*цены!E$20,2)</f>
        <v>0</v>
      </c>
      <c r="N34" s="67">
        <f>ROUND('общие характеристики'!W43*цены!F$20,2)</f>
        <v>0</v>
      </c>
      <c r="O34" s="68">
        <f>ROUND('общие характеристики'!X43*цены!G$20,2)</f>
        <v>0</v>
      </c>
      <c r="P34" s="32"/>
    </row>
    <row r="35" spans="2:16" ht="15.75" customHeight="1">
      <c r="B35" s="12">
        <v>28</v>
      </c>
      <c r="C35" s="34">
        <f t="shared" si="0"/>
        <v>0</v>
      </c>
      <c r="E35" s="12">
        <v>28</v>
      </c>
      <c r="F35" s="67">
        <f>ROUND('общие характеристики'!Q44*цены!C$13,2)</f>
        <v>0</v>
      </c>
      <c r="G35" s="67">
        <f>ROUND('общие характеристики'!R44*цены!D$13,2)</f>
        <v>0</v>
      </c>
      <c r="H35" s="67">
        <f>ROUND('общие характеристики'!S44*цены!E$13,2)</f>
        <v>0</v>
      </c>
      <c r="I35" s="68">
        <f>ROUND('общие характеристики'!T44*цены!F$13,2)</f>
        <v>0</v>
      </c>
      <c r="J35" s="32"/>
      <c r="K35" s="51">
        <v>28</v>
      </c>
      <c r="L35" s="67">
        <f>ROUND('общие характеристики'!U44*цены!D$20,2)</f>
        <v>0</v>
      </c>
      <c r="M35" s="67">
        <f>ROUND('общие характеристики'!V44*цены!E$20,2)</f>
        <v>0</v>
      </c>
      <c r="N35" s="67">
        <f>ROUND('общие характеристики'!W44*цены!F$20,2)</f>
        <v>0</v>
      </c>
      <c r="O35" s="68">
        <f>ROUND('общие характеристики'!X44*цены!G$20,2)</f>
        <v>0</v>
      </c>
      <c r="P35" s="32"/>
    </row>
    <row r="36" spans="2:16" ht="15.75" customHeight="1">
      <c r="B36" s="12">
        <v>29</v>
      </c>
      <c r="C36" s="34">
        <f t="shared" si="0"/>
        <v>0</v>
      </c>
      <c r="E36" s="12">
        <v>29</v>
      </c>
      <c r="F36" s="67">
        <f>ROUND('общие характеристики'!Q45*цены!C$13,2)</f>
        <v>0</v>
      </c>
      <c r="G36" s="67">
        <f>ROUND('общие характеристики'!R45*цены!D$13,2)</f>
        <v>0</v>
      </c>
      <c r="H36" s="67">
        <f>ROUND('общие характеристики'!S45*цены!E$13,2)</f>
        <v>0</v>
      </c>
      <c r="I36" s="68">
        <f>ROUND('общие характеристики'!T45*цены!F$13,2)</f>
        <v>0</v>
      </c>
      <c r="J36" s="32"/>
      <c r="K36" s="51">
        <v>29</v>
      </c>
      <c r="L36" s="67">
        <f>ROUND('общие характеристики'!U45*цены!D$20,2)</f>
        <v>0</v>
      </c>
      <c r="M36" s="67">
        <f>ROUND('общие характеристики'!V45*цены!E$20,2)</f>
        <v>0</v>
      </c>
      <c r="N36" s="67">
        <f>ROUND('общие характеристики'!W45*цены!F$20,2)</f>
        <v>0</v>
      </c>
      <c r="O36" s="68">
        <f>ROUND('общие характеристики'!X45*цены!G$20,2)</f>
        <v>0</v>
      </c>
      <c r="P36" s="32"/>
    </row>
    <row r="37" spans="2:16" ht="15.75" customHeight="1">
      <c r="B37" s="12">
        <v>30</v>
      </c>
      <c r="C37" s="34">
        <f t="shared" si="0"/>
        <v>0</v>
      </c>
      <c r="E37" s="12">
        <v>30</v>
      </c>
      <c r="F37" s="67">
        <f>ROUND('общие характеристики'!Q46*цены!C$13,2)</f>
        <v>0</v>
      </c>
      <c r="G37" s="67">
        <f>ROUND('общие характеристики'!R46*цены!D$13,2)</f>
        <v>0</v>
      </c>
      <c r="H37" s="67">
        <f>ROUND('общие характеристики'!S46*цены!E$13,2)</f>
        <v>0</v>
      </c>
      <c r="I37" s="68">
        <f>ROUND('общие характеристики'!T46*цены!F$13,2)</f>
        <v>0</v>
      </c>
      <c r="J37" s="32"/>
      <c r="K37" s="51">
        <v>30</v>
      </c>
      <c r="L37" s="67">
        <f>ROUND('общие характеристики'!U46*цены!D$20,2)</f>
        <v>0</v>
      </c>
      <c r="M37" s="67">
        <f>ROUND('общие характеристики'!V46*цены!E$20,2)</f>
        <v>0</v>
      </c>
      <c r="N37" s="67">
        <f>ROUND('общие характеристики'!W46*цены!F$20,2)</f>
        <v>0</v>
      </c>
      <c r="O37" s="68">
        <f>ROUND('общие характеристики'!X46*цены!G$20,2)</f>
        <v>0</v>
      </c>
      <c r="P37" s="32"/>
    </row>
    <row r="38" spans="2:16" ht="15">
      <c r="B38" s="12">
        <v>31</v>
      </c>
      <c r="C38" s="34">
        <f t="shared" si="0"/>
        <v>0</v>
      </c>
      <c r="E38" s="12">
        <v>31</v>
      </c>
      <c r="F38" s="67">
        <f>ROUND('общие характеристики'!Q47*цены!C$13,2)</f>
        <v>0</v>
      </c>
      <c r="G38" s="67">
        <f>ROUND('общие характеристики'!R47*цены!D$13,2)</f>
        <v>0</v>
      </c>
      <c r="H38" s="67">
        <f>ROUND('общие характеристики'!S47*цены!E$13,2)</f>
        <v>0</v>
      </c>
      <c r="I38" s="68">
        <f>ROUND('общие характеристики'!T47*цены!F$13,2)</f>
        <v>0</v>
      </c>
      <c r="K38" s="51">
        <v>31</v>
      </c>
      <c r="L38" s="67">
        <f>ROUND('общие характеристики'!U47*цены!D$20,2)</f>
        <v>0</v>
      </c>
      <c r="M38" s="67">
        <f>ROUND('общие характеристики'!V47*цены!E$20,2)</f>
        <v>0</v>
      </c>
      <c r="N38" s="67">
        <f>ROUND('общие характеристики'!W47*цены!F$20,2)</f>
        <v>0</v>
      </c>
      <c r="O38" s="68">
        <f>ROUND('общие характеристики'!X47*цены!G$20,2)</f>
        <v>0</v>
      </c>
      <c r="P38" s="32"/>
    </row>
    <row r="39" spans="2:16" ht="15">
      <c r="B39" s="12">
        <v>32</v>
      </c>
      <c r="C39" s="34">
        <f t="shared" si="0"/>
        <v>0</v>
      </c>
      <c r="E39" s="12">
        <v>32</v>
      </c>
      <c r="F39" s="67">
        <f>ROUND('общие характеристики'!Q48*цены!C$13,2)</f>
        <v>0</v>
      </c>
      <c r="G39" s="67">
        <f>ROUND('общие характеристики'!R48*цены!D$13,2)</f>
        <v>0</v>
      </c>
      <c r="H39" s="67">
        <f>ROUND('общие характеристики'!S48*цены!E$13,2)</f>
        <v>0</v>
      </c>
      <c r="I39" s="68">
        <f>ROUND('общие характеристики'!T48*цены!F$13,2)</f>
        <v>0</v>
      </c>
      <c r="K39" s="51">
        <v>32</v>
      </c>
      <c r="L39" s="67">
        <f>ROUND('общие характеристики'!U48*цены!D$20,2)</f>
        <v>0</v>
      </c>
      <c r="M39" s="67">
        <f>ROUND('общие характеристики'!V48*цены!E$20,2)</f>
        <v>0</v>
      </c>
      <c r="N39" s="67">
        <f>ROUND('общие характеристики'!W48*цены!F$20,2)</f>
        <v>0</v>
      </c>
      <c r="O39" s="68">
        <f>ROUND('общие характеристики'!X48*цены!G$20,2)</f>
        <v>0</v>
      </c>
      <c r="P39" s="32"/>
    </row>
    <row r="40" spans="2:16" ht="15">
      <c r="B40" s="12">
        <v>33</v>
      </c>
      <c r="C40" s="34">
        <f t="shared" si="0"/>
        <v>0</v>
      </c>
      <c r="E40" s="12">
        <v>33</v>
      </c>
      <c r="F40" s="67">
        <f>ROUND('общие характеристики'!Q49*цены!C$13,2)</f>
        <v>0</v>
      </c>
      <c r="G40" s="67">
        <f>ROUND('общие характеристики'!R49*цены!D$13,2)</f>
        <v>0</v>
      </c>
      <c r="H40" s="67">
        <f>ROUND('общие характеристики'!S49*цены!E$13,2)</f>
        <v>0</v>
      </c>
      <c r="I40" s="68">
        <f>ROUND('общие характеристики'!T49*цены!F$13,2)</f>
        <v>0</v>
      </c>
      <c r="K40" s="51">
        <v>33</v>
      </c>
      <c r="L40" s="67">
        <f>ROUND('общие характеристики'!U49*цены!D$20,2)</f>
        <v>0</v>
      </c>
      <c r="M40" s="67">
        <f>ROUND('общие характеристики'!V49*цены!E$20,2)</f>
        <v>0</v>
      </c>
      <c r="N40" s="67">
        <f>ROUND('общие характеристики'!W49*цены!F$20,2)</f>
        <v>0</v>
      </c>
      <c r="O40" s="68">
        <f>ROUND('общие характеристики'!X49*цены!G$20,2)</f>
        <v>0</v>
      </c>
      <c r="P40" s="32"/>
    </row>
    <row r="41" spans="2:15" ht="15">
      <c r="B41" s="12">
        <v>34</v>
      </c>
      <c r="C41" s="34">
        <f t="shared" si="0"/>
        <v>0</v>
      </c>
      <c r="E41" s="12">
        <v>34</v>
      </c>
      <c r="F41" s="67">
        <f>ROUND('общие характеристики'!Q50*цены!C$13,2)</f>
        <v>0</v>
      </c>
      <c r="G41" s="67">
        <f>ROUND('общие характеристики'!R50*цены!D$13,2)</f>
        <v>0</v>
      </c>
      <c r="H41" s="67">
        <f>ROUND('общие характеристики'!S50*цены!E$13,2)</f>
        <v>0</v>
      </c>
      <c r="I41" s="68">
        <f>ROUND('общие характеристики'!T50*цены!F$13,2)</f>
        <v>0</v>
      </c>
      <c r="K41" s="51">
        <v>34</v>
      </c>
      <c r="L41" s="67">
        <f>ROUND('общие характеристики'!U50*цены!D$20,2)</f>
        <v>0</v>
      </c>
      <c r="M41" s="67">
        <f>ROUND('общие характеристики'!V50*цены!E$20,2)</f>
        <v>0</v>
      </c>
      <c r="N41" s="67">
        <f>ROUND('общие характеристики'!W50*цены!F$20,2)</f>
        <v>0</v>
      </c>
      <c r="O41" s="68">
        <f>ROUND('общие характеристики'!X50*цены!G$20,2)</f>
        <v>0</v>
      </c>
    </row>
    <row r="42" spans="2:15" ht="15">
      <c r="B42" s="12">
        <v>35</v>
      </c>
      <c r="C42" s="34">
        <f t="shared" si="0"/>
        <v>0</v>
      </c>
      <c r="E42" s="12">
        <v>35</v>
      </c>
      <c r="F42" s="67">
        <f>ROUND('общие характеристики'!Q51*цены!C$13,2)</f>
        <v>0</v>
      </c>
      <c r="G42" s="67">
        <f>ROUND('общие характеристики'!R51*цены!D$13,2)</f>
        <v>0</v>
      </c>
      <c r="H42" s="67">
        <f>ROUND('общие характеристики'!S51*цены!E$13,2)</f>
        <v>0</v>
      </c>
      <c r="I42" s="68">
        <f>ROUND('общие характеристики'!T51*цены!F$13,2)</f>
        <v>0</v>
      </c>
      <c r="K42" s="51">
        <v>35</v>
      </c>
      <c r="L42" s="67">
        <f>ROUND('общие характеристики'!U51*цены!D$20,2)</f>
        <v>0</v>
      </c>
      <c r="M42" s="67">
        <f>ROUND('общие характеристики'!V51*цены!E$20,2)</f>
        <v>0</v>
      </c>
      <c r="N42" s="67">
        <f>ROUND('общие характеристики'!W51*цены!F$20,2)</f>
        <v>0</v>
      </c>
      <c r="O42" s="68">
        <f>ROUND('общие характеристики'!X51*цены!G$20,2)</f>
        <v>0</v>
      </c>
    </row>
    <row r="43" spans="2:15" ht="15">
      <c r="B43" s="12">
        <v>36</v>
      </c>
      <c r="C43" s="34">
        <f t="shared" si="0"/>
        <v>0</v>
      </c>
      <c r="E43" s="12">
        <v>36</v>
      </c>
      <c r="F43" s="67">
        <f>ROUND('общие характеристики'!Q52*цены!C$13,2)</f>
        <v>0</v>
      </c>
      <c r="G43" s="67">
        <f>ROUND('общие характеристики'!R52*цены!D$13,2)</f>
        <v>0</v>
      </c>
      <c r="H43" s="67">
        <f>ROUND('общие характеристики'!S52*цены!E$13,2)</f>
        <v>0</v>
      </c>
      <c r="I43" s="68">
        <f>ROUND('общие характеристики'!T52*цены!F$13,2)</f>
        <v>0</v>
      </c>
      <c r="K43" s="51">
        <v>36</v>
      </c>
      <c r="L43" s="67">
        <f>ROUND('общие характеристики'!U52*цены!D$20,2)</f>
        <v>0</v>
      </c>
      <c r="M43" s="67">
        <f>ROUND('общие характеристики'!V52*цены!E$20,2)</f>
        <v>0</v>
      </c>
      <c r="N43" s="67">
        <f>ROUND('общие характеристики'!W52*цены!F$20,2)</f>
        <v>0</v>
      </c>
      <c r="O43" s="68">
        <f>ROUND('общие характеристики'!X52*цены!G$20,2)</f>
        <v>0</v>
      </c>
    </row>
    <row r="44" spans="2:15" ht="15">
      <c r="B44" s="12">
        <v>37</v>
      </c>
      <c r="C44" s="34">
        <f t="shared" si="0"/>
        <v>0</v>
      </c>
      <c r="E44" s="12">
        <v>37</v>
      </c>
      <c r="F44" s="67">
        <f>ROUND('общие характеристики'!Q53*цены!C$13,2)</f>
        <v>0</v>
      </c>
      <c r="G44" s="67">
        <f>ROUND('общие характеристики'!R53*цены!D$13,2)</f>
        <v>0</v>
      </c>
      <c r="H44" s="67">
        <f>ROUND('общие характеристики'!S53*цены!E$13,2)</f>
        <v>0</v>
      </c>
      <c r="I44" s="68">
        <f>ROUND('общие характеристики'!T53*цены!F$13,2)</f>
        <v>0</v>
      </c>
      <c r="K44" s="51">
        <v>37</v>
      </c>
      <c r="L44" s="67">
        <f>ROUND('общие характеристики'!U53*цены!D$20,2)</f>
        <v>0</v>
      </c>
      <c r="M44" s="67">
        <f>ROUND('общие характеристики'!V53*цены!E$20,2)</f>
        <v>0</v>
      </c>
      <c r="N44" s="67">
        <f>ROUND('общие характеристики'!W53*цены!F$20,2)</f>
        <v>0</v>
      </c>
      <c r="O44" s="68">
        <f>ROUND('общие характеристики'!X53*цены!G$20,2)</f>
        <v>0</v>
      </c>
    </row>
    <row r="45" spans="2:15" ht="15">
      <c r="B45" s="12">
        <v>38</v>
      </c>
      <c r="C45" s="34">
        <f t="shared" si="0"/>
        <v>0</v>
      </c>
      <c r="E45" s="12">
        <v>38</v>
      </c>
      <c r="F45" s="67">
        <f>ROUND('общие характеристики'!Q54*цены!C$13,2)</f>
        <v>0</v>
      </c>
      <c r="G45" s="67">
        <f>ROUND('общие характеристики'!R54*цены!D$13,2)</f>
        <v>0</v>
      </c>
      <c r="H45" s="67">
        <f>ROUND('общие характеристики'!S54*цены!E$13,2)</f>
        <v>0</v>
      </c>
      <c r="I45" s="68">
        <f>ROUND('общие характеристики'!T54*цены!F$13,2)</f>
        <v>0</v>
      </c>
      <c r="K45" s="51">
        <v>38</v>
      </c>
      <c r="L45" s="67">
        <f>ROUND('общие характеристики'!U54*цены!D$20,2)</f>
        <v>0</v>
      </c>
      <c r="M45" s="67">
        <f>ROUND('общие характеристики'!V54*цены!E$20,2)</f>
        <v>0</v>
      </c>
      <c r="N45" s="67">
        <f>ROUND('общие характеристики'!W54*цены!F$20,2)</f>
        <v>0</v>
      </c>
      <c r="O45" s="68">
        <f>ROUND('общие характеристики'!X54*цены!G$20,2)</f>
        <v>0</v>
      </c>
    </row>
    <row r="46" spans="2:15" ht="15">
      <c r="B46" s="12">
        <v>39</v>
      </c>
      <c r="C46" s="34">
        <f t="shared" si="0"/>
        <v>0</v>
      </c>
      <c r="E46" s="12">
        <v>39</v>
      </c>
      <c r="F46" s="67">
        <f>ROUND('общие характеристики'!Q55*цены!C$13,2)</f>
        <v>0</v>
      </c>
      <c r="G46" s="67">
        <f>ROUND('общие характеристики'!R55*цены!D$13,2)</f>
        <v>0</v>
      </c>
      <c r="H46" s="67">
        <f>ROUND('общие характеристики'!S55*цены!E$13,2)</f>
        <v>0</v>
      </c>
      <c r="I46" s="68">
        <f>ROUND('общие характеристики'!T55*цены!F$13,2)</f>
        <v>0</v>
      </c>
      <c r="K46" s="51">
        <v>39</v>
      </c>
      <c r="L46" s="67">
        <f>ROUND('общие характеристики'!U55*цены!D$20,2)</f>
        <v>0</v>
      </c>
      <c r="M46" s="67">
        <f>ROUND('общие характеристики'!V55*цены!E$20,2)</f>
        <v>0</v>
      </c>
      <c r="N46" s="67">
        <f>ROUND('общие характеристики'!W55*цены!F$20,2)</f>
        <v>0</v>
      </c>
      <c r="O46" s="68">
        <f>ROUND('общие характеристики'!X55*цены!G$20,2)</f>
        <v>0</v>
      </c>
    </row>
    <row r="47" spans="2:15" ht="15">
      <c r="B47" s="12">
        <v>40</v>
      </c>
      <c r="C47" s="34">
        <f t="shared" si="0"/>
        <v>0</v>
      </c>
      <c r="E47" s="12">
        <v>40</v>
      </c>
      <c r="F47" s="67">
        <f>ROUND('общие характеристики'!Q56*цены!C$13,2)</f>
        <v>0</v>
      </c>
      <c r="G47" s="67">
        <f>ROUND('общие характеристики'!R56*цены!D$13,2)</f>
        <v>0</v>
      </c>
      <c r="H47" s="67">
        <f>ROUND('общие характеристики'!S56*цены!E$13,2)</f>
        <v>0</v>
      </c>
      <c r="I47" s="68">
        <f>ROUND('общие характеристики'!T56*цены!F$13,2)</f>
        <v>0</v>
      </c>
      <c r="K47" s="51">
        <v>40</v>
      </c>
      <c r="L47" s="67">
        <f>ROUND('общие характеристики'!U56*цены!D$20,2)</f>
        <v>0</v>
      </c>
      <c r="M47" s="67">
        <f>ROUND('общие характеристики'!V56*цены!E$20,2)</f>
        <v>0</v>
      </c>
      <c r="N47" s="67">
        <f>ROUND('общие характеристики'!W56*цены!F$20,2)</f>
        <v>0</v>
      </c>
      <c r="O47" s="68">
        <f>ROUND('общие характеристики'!X56*цены!G$20,2)</f>
        <v>0</v>
      </c>
    </row>
    <row r="48" spans="2:15" ht="15">
      <c r="B48" s="12">
        <v>41</v>
      </c>
      <c r="C48" s="34">
        <f t="shared" si="0"/>
        <v>0</v>
      </c>
      <c r="E48" s="12">
        <v>41</v>
      </c>
      <c r="F48" s="67">
        <f>ROUND('общие характеристики'!Q57*цены!C$13,2)</f>
        <v>0</v>
      </c>
      <c r="G48" s="67">
        <f>ROUND('общие характеристики'!R57*цены!D$13,2)</f>
        <v>0</v>
      </c>
      <c r="H48" s="67">
        <f>ROUND('общие характеристики'!S57*цены!E$13,2)</f>
        <v>0</v>
      </c>
      <c r="I48" s="68">
        <f>ROUND('общие характеристики'!T57*цены!F$13,2)</f>
        <v>0</v>
      </c>
      <c r="K48" s="51">
        <v>41</v>
      </c>
      <c r="L48" s="67">
        <f>ROUND('общие характеристики'!U57*цены!D$20,2)</f>
        <v>0</v>
      </c>
      <c r="M48" s="67">
        <f>ROUND('общие характеристики'!V57*цены!E$20,2)</f>
        <v>0</v>
      </c>
      <c r="N48" s="67">
        <f>ROUND('общие характеристики'!W57*цены!F$20,2)</f>
        <v>0</v>
      </c>
      <c r="O48" s="68">
        <f>ROUND('общие характеристики'!X57*цены!G$20,2)</f>
        <v>0</v>
      </c>
    </row>
    <row r="49" spans="2:15" ht="15">
      <c r="B49" s="12">
        <v>42</v>
      </c>
      <c r="C49" s="34">
        <f t="shared" si="0"/>
        <v>0</v>
      </c>
      <c r="E49" s="12">
        <v>42</v>
      </c>
      <c r="F49" s="67">
        <f>ROUND('общие характеристики'!Q58*цены!C$13,2)</f>
        <v>0</v>
      </c>
      <c r="G49" s="67">
        <f>ROUND('общие характеристики'!R58*цены!D$13,2)</f>
        <v>0</v>
      </c>
      <c r="H49" s="67">
        <f>ROUND('общие характеристики'!S58*цены!E$13,2)</f>
        <v>0</v>
      </c>
      <c r="I49" s="68">
        <f>ROUND('общие характеристики'!T58*цены!F$13,2)</f>
        <v>0</v>
      </c>
      <c r="K49" s="51">
        <v>42</v>
      </c>
      <c r="L49" s="67">
        <f>ROUND('общие характеристики'!U58*цены!D$20,2)</f>
        <v>0</v>
      </c>
      <c r="M49" s="67">
        <f>ROUND('общие характеристики'!V58*цены!E$20,2)</f>
        <v>0</v>
      </c>
      <c r="N49" s="67">
        <f>ROUND('общие характеристики'!W58*цены!F$20,2)</f>
        <v>0</v>
      </c>
      <c r="O49" s="68">
        <f>ROUND('общие характеристики'!X58*цены!G$20,2)</f>
        <v>0</v>
      </c>
    </row>
    <row r="50" spans="2:15" ht="15">
      <c r="B50" s="12">
        <v>43</v>
      </c>
      <c r="C50" s="34">
        <f t="shared" si="0"/>
        <v>0</v>
      </c>
      <c r="E50" s="12">
        <v>43</v>
      </c>
      <c r="F50" s="67">
        <f>ROUND('общие характеристики'!Q59*цены!C$13,2)</f>
        <v>0</v>
      </c>
      <c r="G50" s="67">
        <f>ROUND('общие характеристики'!R59*цены!D$13,2)</f>
        <v>0</v>
      </c>
      <c r="H50" s="67">
        <f>ROUND('общие характеристики'!S59*цены!E$13,2)</f>
        <v>0</v>
      </c>
      <c r="I50" s="68">
        <f>ROUND('общие характеристики'!T59*цены!F$13,2)</f>
        <v>0</v>
      </c>
      <c r="K50" s="51">
        <v>43</v>
      </c>
      <c r="L50" s="67">
        <f>ROUND('общие характеристики'!U59*цены!D$20,2)</f>
        <v>0</v>
      </c>
      <c r="M50" s="67">
        <f>ROUND('общие характеристики'!V59*цены!E$20,2)</f>
        <v>0</v>
      </c>
      <c r="N50" s="67">
        <f>ROUND('общие характеристики'!W59*цены!F$20,2)</f>
        <v>0</v>
      </c>
      <c r="O50" s="68">
        <f>ROUND('общие характеристики'!X59*цены!G$20,2)</f>
        <v>0</v>
      </c>
    </row>
    <row r="51" spans="2:15" ht="15">
      <c r="B51" s="12">
        <v>44</v>
      </c>
      <c r="C51" s="34">
        <f t="shared" si="0"/>
        <v>0</v>
      </c>
      <c r="E51" s="12">
        <v>44</v>
      </c>
      <c r="F51" s="67">
        <f>ROUND('общие характеристики'!Q60*цены!C$13,2)</f>
        <v>0</v>
      </c>
      <c r="G51" s="67">
        <f>ROUND('общие характеристики'!R60*цены!D$13,2)</f>
        <v>0</v>
      </c>
      <c r="H51" s="67">
        <f>ROUND('общие характеристики'!S60*цены!E$13,2)</f>
        <v>0</v>
      </c>
      <c r="I51" s="68">
        <f>ROUND('общие характеристики'!T60*цены!F$13,2)</f>
        <v>0</v>
      </c>
      <c r="K51" s="51">
        <v>44</v>
      </c>
      <c r="L51" s="67">
        <f>ROUND('общие характеристики'!U60*цены!D$20,2)</f>
        <v>0</v>
      </c>
      <c r="M51" s="67">
        <f>ROUND('общие характеристики'!V60*цены!E$20,2)</f>
        <v>0</v>
      </c>
      <c r="N51" s="67">
        <f>ROUND('общие характеристики'!W60*цены!F$20,2)</f>
        <v>0</v>
      </c>
      <c r="O51" s="68">
        <f>ROUND('общие характеристики'!X60*цены!G$20,2)</f>
        <v>0</v>
      </c>
    </row>
    <row r="52" spans="2:15" ht="15">
      <c r="B52" s="12">
        <v>45</v>
      </c>
      <c r="C52" s="34">
        <f t="shared" si="0"/>
        <v>0</v>
      </c>
      <c r="E52" s="12">
        <v>45</v>
      </c>
      <c r="F52" s="67">
        <f>ROUND('общие характеристики'!Q61*цены!C$13,2)</f>
        <v>0</v>
      </c>
      <c r="G52" s="67">
        <f>ROUND('общие характеристики'!R61*цены!D$13,2)</f>
        <v>0</v>
      </c>
      <c r="H52" s="67">
        <f>ROUND('общие характеристики'!S61*цены!E$13,2)</f>
        <v>0</v>
      </c>
      <c r="I52" s="68">
        <f>ROUND('общие характеристики'!T61*цены!F$13,2)</f>
        <v>0</v>
      </c>
      <c r="K52" s="51">
        <v>45</v>
      </c>
      <c r="L52" s="67">
        <f>ROUND('общие характеристики'!U61*цены!D$20,2)</f>
        <v>0</v>
      </c>
      <c r="M52" s="67">
        <f>ROUND('общие характеристики'!V61*цены!E$20,2)</f>
        <v>0</v>
      </c>
      <c r="N52" s="67">
        <f>ROUND('общие характеристики'!W61*цены!F$20,2)</f>
        <v>0</v>
      </c>
      <c r="O52" s="68">
        <f>ROUND('общие характеристики'!X61*цены!G$20,2)</f>
        <v>0</v>
      </c>
    </row>
    <row r="53" spans="2:15" ht="15">
      <c r="B53" s="12">
        <v>46</v>
      </c>
      <c r="C53" s="34">
        <f t="shared" si="0"/>
        <v>0</v>
      </c>
      <c r="E53" s="12">
        <v>46</v>
      </c>
      <c r="F53" s="67">
        <f>ROUND('общие характеристики'!Q62*цены!C$13,2)</f>
        <v>0</v>
      </c>
      <c r="G53" s="67">
        <f>ROUND('общие характеристики'!R62*цены!D$13,2)</f>
        <v>0</v>
      </c>
      <c r="H53" s="67">
        <f>ROUND('общие характеристики'!S62*цены!E$13,2)</f>
        <v>0</v>
      </c>
      <c r="I53" s="68">
        <f>ROUND('общие характеристики'!T62*цены!F$13,2)</f>
        <v>0</v>
      </c>
      <c r="K53" s="51">
        <v>46</v>
      </c>
      <c r="L53" s="67">
        <f>ROUND('общие характеристики'!U62*цены!D$20,2)</f>
        <v>0</v>
      </c>
      <c r="M53" s="67">
        <f>ROUND('общие характеристики'!V62*цены!E$20,2)</f>
        <v>0</v>
      </c>
      <c r="N53" s="67">
        <f>ROUND('общие характеристики'!W62*цены!F$20,2)</f>
        <v>0</v>
      </c>
      <c r="O53" s="68">
        <f>ROUND('общие характеристики'!X62*цены!G$20,2)</f>
        <v>0</v>
      </c>
    </row>
    <row r="54" spans="2:15" ht="15">
      <c r="B54" s="12">
        <v>47</v>
      </c>
      <c r="C54" s="34">
        <f t="shared" si="0"/>
        <v>0</v>
      </c>
      <c r="E54" s="12">
        <v>47</v>
      </c>
      <c r="F54" s="67">
        <f>ROUND('общие характеристики'!Q63*цены!C$13,2)</f>
        <v>0</v>
      </c>
      <c r="G54" s="67">
        <f>ROUND('общие характеристики'!R63*цены!D$13,2)</f>
        <v>0</v>
      </c>
      <c r="H54" s="67">
        <f>ROUND('общие характеристики'!S63*цены!E$13,2)</f>
        <v>0</v>
      </c>
      <c r="I54" s="68">
        <f>ROUND('общие характеристики'!T63*цены!F$13,2)</f>
        <v>0</v>
      </c>
      <c r="K54" s="51">
        <v>47</v>
      </c>
      <c r="L54" s="67">
        <f>ROUND('общие характеристики'!U63*цены!D$20,2)</f>
        <v>0</v>
      </c>
      <c r="M54" s="67">
        <f>ROUND('общие характеристики'!V63*цены!E$20,2)</f>
        <v>0</v>
      </c>
      <c r="N54" s="67">
        <f>ROUND('общие характеристики'!W63*цены!F$20,2)</f>
        <v>0</v>
      </c>
      <c r="O54" s="68">
        <f>ROUND('общие характеристики'!X63*цены!G$20,2)</f>
        <v>0</v>
      </c>
    </row>
    <row r="55" spans="2:15" ht="15">
      <c r="B55" s="12">
        <v>48</v>
      </c>
      <c r="C55" s="34">
        <f t="shared" si="0"/>
        <v>0</v>
      </c>
      <c r="E55" s="12">
        <v>48</v>
      </c>
      <c r="F55" s="67">
        <f>ROUND('общие характеристики'!Q64*цены!C$13,2)</f>
        <v>0</v>
      </c>
      <c r="G55" s="67">
        <f>ROUND('общие характеристики'!R64*цены!D$13,2)</f>
        <v>0</v>
      </c>
      <c r="H55" s="67">
        <f>ROUND('общие характеристики'!S64*цены!E$13,2)</f>
        <v>0</v>
      </c>
      <c r="I55" s="68">
        <f>ROUND('общие характеристики'!T64*цены!F$13,2)</f>
        <v>0</v>
      </c>
      <c r="K55" s="51">
        <v>48</v>
      </c>
      <c r="L55" s="67">
        <f>ROUND('общие характеристики'!U64*цены!D$20,2)</f>
        <v>0</v>
      </c>
      <c r="M55" s="67">
        <f>ROUND('общие характеристики'!V64*цены!E$20,2)</f>
        <v>0</v>
      </c>
      <c r="N55" s="67">
        <f>ROUND('общие характеристики'!W64*цены!F$20,2)</f>
        <v>0</v>
      </c>
      <c r="O55" s="68">
        <f>ROUND('общие характеристики'!X64*цены!G$20,2)</f>
        <v>0</v>
      </c>
    </row>
    <row r="56" spans="2:15" ht="15">
      <c r="B56" s="12">
        <v>49</v>
      </c>
      <c r="C56" s="34">
        <f t="shared" si="0"/>
        <v>0</v>
      </c>
      <c r="E56" s="12">
        <v>49</v>
      </c>
      <c r="F56" s="67">
        <f>ROUND('общие характеристики'!Q65*цены!C$13,2)</f>
        <v>0</v>
      </c>
      <c r="G56" s="67">
        <f>ROUND('общие характеристики'!R65*цены!D$13,2)</f>
        <v>0</v>
      </c>
      <c r="H56" s="67">
        <f>ROUND('общие характеристики'!S65*цены!E$13,2)</f>
        <v>0</v>
      </c>
      <c r="I56" s="68">
        <f>ROUND('общие характеристики'!T65*цены!F$13,2)</f>
        <v>0</v>
      </c>
      <c r="K56" s="51">
        <v>49</v>
      </c>
      <c r="L56" s="67">
        <f>ROUND('общие характеристики'!U65*цены!D$20,2)</f>
        <v>0</v>
      </c>
      <c r="M56" s="67">
        <f>ROUND('общие характеристики'!V65*цены!E$20,2)</f>
        <v>0</v>
      </c>
      <c r="N56" s="67">
        <f>ROUND('общие характеристики'!W65*цены!F$20,2)</f>
        <v>0</v>
      </c>
      <c r="O56" s="68">
        <f>ROUND('общие характеристики'!X65*цены!G$20,2)</f>
        <v>0</v>
      </c>
    </row>
    <row r="57" spans="2:15" ht="15">
      <c r="B57" s="12">
        <v>50</v>
      </c>
      <c r="C57" s="34">
        <f t="shared" si="0"/>
        <v>0</v>
      </c>
      <c r="E57" s="12">
        <v>50</v>
      </c>
      <c r="F57" s="67">
        <f>ROUND('общие характеристики'!Q66*цены!C$13,2)</f>
        <v>0</v>
      </c>
      <c r="G57" s="67">
        <f>ROUND('общие характеристики'!R66*цены!D$13,2)</f>
        <v>0</v>
      </c>
      <c r="H57" s="67">
        <f>ROUND('общие характеристики'!S66*цены!E$13,2)</f>
        <v>0</v>
      </c>
      <c r="I57" s="68">
        <f>ROUND('общие характеристики'!T66*цены!F$13,2)</f>
        <v>0</v>
      </c>
      <c r="K57" s="51">
        <v>50</v>
      </c>
      <c r="L57" s="67">
        <f>ROUND('общие характеристики'!U66*цены!D$20,2)</f>
        <v>0</v>
      </c>
      <c r="M57" s="67">
        <f>ROUND('общие характеристики'!V66*цены!E$20,2)</f>
        <v>0</v>
      </c>
      <c r="N57" s="67">
        <f>ROUND('общие характеристики'!W66*цены!F$20,2)</f>
        <v>0</v>
      </c>
      <c r="O57" s="68">
        <f>ROUND('общие характеристики'!X66*цены!G$20,2)</f>
        <v>0</v>
      </c>
    </row>
    <row r="58" spans="2:15" ht="15">
      <c r="B58" s="12">
        <v>51</v>
      </c>
      <c r="C58" s="34">
        <f t="shared" si="0"/>
        <v>0</v>
      </c>
      <c r="E58" s="12">
        <v>51</v>
      </c>
      <c r="F58" s="67">
        <f>ROUND('общие характеристики'!Q67*цены!C$13,2)</f>
        <v>0</v>
      </c>
      <c r="G58" s="67">
        <f>ROUND('общие характеристики'!R67*цены!D$13,2)</f>
        <v>0</v>
      </c>
      <c r="H58" s="67">
        <f>ROUND('общие характеристики'!S67*цены!E$13,2)</f>
        <v>0</v>
      </c>
      <c r="I58" s="68">
        <f>ROUND('общие характеристики'!T67*цены!F$13,2)</f>
        <v>0</v>
      </c>
      <c r="K58" s="51">
        <v>51</v>
      </c>
      <c r="L58" s="67">
        <f>ROUND('общие характеристики'!U67*цены!D$20,2)</f>
        <v>0</v>
      </c>
      <c r="M58" s="67">
        <f>ROUND('общие характеристики'!V67*цены!E$20,2)</f>
        <v>0</v>
      </c>
      <c r="N58" s="67">
        <f>ROUND('общие характеристики'!W67*цены!F$20,2)</f>
        <v>0</v>
      </c>
      <c r="O58" s="68">
        <f>ROUND('общие характеристики'!X67*цены!G$20,2)</f>
        <v>0</v>
      </c>
    </row>
    <row r="59" spans="2:15" ht="15">
      <c r="B59" s="12">
        <v>52</v>
      </c>
      <c r="C59" s="34">
        <f t="shared" si="0"/>
        <v>0</v>
      </c>
      <c r="E59" s="12">
        <v>52</v>
      </c>
      <c r="F59" s="67">
        <f>ROUND('общие характеристики'!Q68*цены!C$13,2)</f>
        <v>0</v>
      </c>
      <c r="G59" s="67">
        <f>ROUND('общие характеристики'!R68*цены!D$13,2)</f>
        <v>0</v>
      </c>
      <c r="H59" s="67">
        <f>ROUND('общие характеристики'!S68*цены!E$13,2)</f>
        <v>0</v>
      </c>
      <c r="I59" s="68">
        <f>ROUND('общие характеристики'!T68*цены!F$13,2)</f>
        <v>0</v>
      </c>
      <c r="K59" s="51">
        <v>52</v>
      </c>
      <c r="L59" s="67">
        <f>ROUND('общие характеристики'!U68*цены!D$20,2)</f>
        <v>0</v>
      </c>
      <c r="M59" s="67">
        <f>ROUND('общие характеристики'!V68*цены!E$20,2)</f>
        <v>0</v>
      </c>
      <c r="N59" s="67">
        <f>ROUND('общие характеристики'!W68*цены!F$20,2)</f>
        <v>0</v>
      </c>
      <c r="O59" s="68">
        <f>ROUND('общие характеристики'!X68*цены!G$20,2)</f>
        <v>0</v>
      </c>
    </row>
    <row r="60" spans="2:15" ht="15">
      <c r="B60" s="12">
        <v>53</v>
      </c>
      <c r="C60" s="34">
        <f t="shared" si="0"/>
        <v>0</v>
      </c>
      <c r="E60" s="12">
        <v>53</v>
      </c>
      <c r="F60" s="67">
        <f>ROUND('общие характеристики'!Q69*цены!C$13,2)</f>
        <v>0</v>
      </c>
      <c r="G60" s="67">
        <f>ROUND('общие характеристики'!R69*цены!D$13,2)</f>
        <v>0</v>
      </c>
      <c r="H60" s="67">
        <f>ROUND('общие характеристики'!S69*цены!E$13,2)</f>
        <v>0</v>
      </c>
      <c r="I60" s="68">
        <f>ROUND('общие характеристики'!T69*цены!F$13,2)</f>
        <v>0</v>
      </c>
      <c r="K60" s="51">
        <v>53</v>
      </c>
      <c r="L60" s="67">
        <f>ROUND('общие характеристики'!U69*цены!D$20,2)</f>
        <v>0</v>
      </c>
      <c r="M60" s="67">
        <f>ROUND('общие характеристики'!V69*цены!E$20,2)</f>
        <v>0</v>
      </c>
      <c r="N60" s="67">
        <f>ROUND('общие характеристики'!W69*цены!F$20,2)</f>
        <v>0</v>
      </c>
      <c r="O60" s="68">
        <f>ROUND('общие характеристики'!X69*цены!G$20,2)</f>
        <v>0</v>
      </c>
    </row>
    <row r="61" spans="2:15" ht="15">
      <c r="B61" s="12">
        <v>54</v>
      </c>
      <c r="C61" s="34">
        <f t="shared" si="0"/>
        <v>0</v>
      </c>
      <c r="E61" s="12">
        <v>54</v>
      </c>
      <c r="F61" s="67">
        <f>ROUND('общие характеристики'!Q70*цены!C$13,2)</f>
        <v>0</v>
      </c>
      <c r="G61" s="67">
        <f>ROUND('общие характеристики'!R70*цены!D$13,2)</f>
        <v>0</v>
      </c>
      <c r="H61" s="67">
        <f>ROUND('общие характеристики'!S70*цены!E$13,2)</f>
        <v>0</v>
      </c>
      <c r="I61" s="68">
        <f>ROUND('общие характеристики'!T70*цены!F$13,2)</f>
        <v>0</v>
      </c>
      <c r="K61" s="51">
        <v>54</v>
      </c>
      <c r="L61" s="67">
        <f>ROUND('общие характеристики'!U70*цены!D$20,2)</f>
        <v>0</v>
      </c>
      <c r="M61" s="67">
        <f>ROUND('общие характеристики'!V70*цены!E$20,2)</f>
        <v>0</v>
      </c>
      <c r="N61" s="67">
        <f>ROUND('общие характеристики'!W70*цены!F$20,2)</f>
        <v>0</v>
      </c>
      <c r="O61" s="68">
        <f>ROUND('общие характеристики'!X70*цены!G$20,2)</f>
        <v>0</v>
      </c>
    </row>
    <row r="62" spans="2:15" ht="15">
      <c r="B62" s="12">
        <v>55</v>
      </c>
      <c r="C62" s="34">
        <f t="shared" si="0"/>
        <v>0</v>
      </c>
      <c r="E62" s="12">
        <v>55</v>
      </c>
      <c r="F62" s="67">
        <f>ROUND('общие характеристики'!Q71*цены!C$13,2)</f>
        <v>0</v>
      </c>
      <c r="G62" s="67">
        <f>ROUND('общие характеристики'!R71*цены!D$13,2)</f>
        <v>0</v>
      </c>
      <c r="H62" s="67">
        <f>ROUND('общие характеристики'!S71*цены!E$13,2)</f>
        <v>0</v>
      </c>
      <c r="I62" s="68">
        <f>ROUND('общие характеристики'!T71*цены!F$13,2)</f>
        <v>0</v>
      </c>
      <c r="K62" s="51">
        <v>55</v>
      </c>
      <c r="L62" s="67">
        <f>ROUND('общие характеристики'!U71*цены!D$20,2)</f>
        <v>0</v>
      </c>
      <c r="M62" s="67">
        <f>ROUND('общие характеристики'!V71*цены!E$20,2)</f>
        <v>0</v>
      </c>
      <c r="N62" s="67">
        <f>ROUND('общие характеристики'!W71*цены!F$20,2)</f>
        <v>0</v>
      </c>
      <c r="O62" s="68">
        <f>ROUND('общие характеристики'!X71*цены!G$20,2)</f>
        <v>0</v>
      </c>
    </row>
    <row r="63" spans="2:15" ht="15">
      <c r="B63" s="12">
        <v>56</v>
      </c>
      <c r="C63" s="34">
        <f t="shared" si="0"/>
        <v>0</v>
      </c>
      <c r="E63" s="12">
        <v>56</v>
      </c>
      <c r="F63" s="67">
        <f>ROUND('общие характеристики'!Q72*цены!C$13,2)</f>
        <v>0</v>
      </c>
      <c r="G63" s="67">
        <f>ROUND('общие характеристики'!R72*цены!D$13,2)</f>
        <v>0</v>
      </c>
      <c r="H63" s="67">
        <f>ROUND('общие характеристики'!S72*цены!E$13,2)</f>
        <v>0</v>
      </c>
      <c r="I63" s="68">
        <f>ROUND('общие характеристики'!T72*цены!F$13,2)</f>
        <v>0</v>
      </c>
      <c r="K63" s="51">
        <v>56</v>
      </c>
      <c r="L63" s="67">
        <f>ROUND('общие характеристики'!U72*цены!D$20,2)</f>
        <v>0</v>
      </c>
      <c r="M63" s="67">
        <f>ROUND('общие характеристики'!V72*цены!E$20,2)</f>
        <v>0</v>
      </c>
      <c r="N63" s="67">
        <f>ROUND('общие характеристики'!W72*цены!F$20,2)</f>
        <v>0</v>
      </c>
      <c r="O63" s="68">
        <f>ROUND('общие характеристики'!X72*цены!G$20,2)</f>
        <v>0</v>
      </c>
    </row>
    <row r="64" spans="2:15" ht="15">
      <c r="B64" s="12">
        <v>57</v>
      </c>
      <c r="C64" s="34">
        <f t="shared" si="0"/>
        <v>0</v>
      </c>
      <c r="E64" s="12">
        <v>57</v>
      </c>
      <c r="F64" s="67">
        <f>ROUND('общие характеристики'!Q73*цены!C$13,2)</f>
        <v>0</v>
      </c>
      <c r="G64" s="67">
        <f>ROUND('общие характеристики'!R73*цены!D$13,2)</f>
        <v>0</v>
      </c>
      <c r="H64" s="67">
        <f>ROUND('общие характеристики'!S73*цены!E$13,2)</f>
        <v>0</v>
      </c>
      <c r="I64" s="68">
        <f>ROUND('общие характеристики'!T73*цены!F$13,2)</f>
        <v>0</v>
      </c>
      <c r="K64" s="51">
        <v>57</v>
      </c>
      <c r="L64" s="67">
        <f>ROUND('общие характеристики'!U73*цены!D$20,2)</f>
        <v>0</v>
      </c>
      <c r="M64" s="67">
        <f>ROUND('общие характеристики'!V73*цены!E$20,2)</f>
        <v>0</v>
      </c>
      <c r="N64" s="67">
        <f>ROUND('общие характеристики'!W73*цены!F$20,2)</f>
        <v>0</v>
      </c>
      <c r="O64" s="68">
        <f>ROUND('общие характеристики'!X73*цены!G$20,2)</f>
        <v>0</v>
      </c>
    </row>
    <row r="65" spans="2:15" ht="15">
      <c r="B65" s="12">
        <v>58</v>
      </c>
      <c r="C65" s="34">
        <f t="shared" si="0"/>
        <v>0</v>
      </c>
      <c r="E65" s="12">
        <v>58</v>
      </c>
      <c r="F65" s="67">
        <f>ROUND('общие характеристики'!Q74*цены!C$13,2)</f>
        <v>0</v>
      </c>
      <c r="G65" s="67">
        <f>ROUND('общие характеристики'!R74*цены!D$13,2)</f>
        <v>0</v>
      </c>
      <c r="H65" s="67">
        <f>ROUND('общие характеристики'!S74*цены!E$13,2)</f>
        <v>0</v>
      </c>
      <c r="I65" s="68">
        <f>ROUND('общие характеристики'!T74*цены!F$13,2)</f>
        <v>0</v>
      </c>
      <c r="K65" s="51">
        <v>58</v>
      </c>
      <c r="L65" s="67">
        <f>ROUND('общие характеристики'!U74*цены!D$20,2)</f>
        <v>0</v>
      </c>
      <c r="M65" s="67">
        <f>ROUND('общие характеристики'!V74*цены!E$20,2)</f>
        <v>0</v>
      </c>
      <c r="N65" s="67">
        <f>ROUND('общие характеристики'!W74*цены!F$20,2)</f>
        <v>0</v>
      </c>
      <c r="O65" s="68">
        <f>ROUND('общие характеристики'!X74*цены!G$20,2)</f>
        <v>0</v>
      </c>
    </row>
    <row r="66" spans="2:15" ht="15">
      <c r="B66" s="12">
        <v>59</v>
      </c>
      <c r="C66" s="34">
        <f t="shared" si="0"/>
        <v>0</v>
      </c>
      <c r="E66" s="12">
        <v>59</v>
      </c>
      <c r="F66" s="67">
        <f>ROUND('общие характеристики'!Q75*цены!C$13,2)</f>
        <v>0</v>
      </c>
      <c r="G66" s="67">
        <f>ROUND('общие характеристики'!R75*цены!D$13,2)</f>
        <v>0</v>
      </c>
      <c r="H66" s="67">
        <f>ROUND('общие характеристики'!S75*цены!E$13,2)</f>
        <v>0</v>
      </c>
      <c r="I66" s="68">
        <f>ROUND('общие характеристики'!T75*цены!F$13,2)</f>
        <v>0</v>
      </c>
      <c r="K66" s="51">
        <v>59</v>
      </c>
      <c r="L66" s="67">
        <f>ROUND('общие характеристики'!U75*цены!D$20,2)</f>
        <v>0</v>
      </c>
      <c r="M66" s="67">
        <f>ROUND('общие характеристики'!V75*цены!E$20,2)</f>
        <v>0</v>
      </c>
      <c r="N66" s="67">
        <f>ROUND('общие характеристики'!W75*цены!F$20,2)</f>
        <v>0</v>
      </c>
      <c r="O66" s="68">
        <f>ROUND('общие характеристики'!X75*цены!G$20,2)</f>
        <v>0</v>
      </c>
    </row>
    <row r="67" spans="2:15" ht="15">
      <c r="B67" s="12">
        <v>60</v>
      </c>
      <c r="C67" s="34">
        <f t="shared" si="0"/>
        <v>0</v>
      </c>
      <c r="E67" s="12">
        <v>60</v>
      </c>
      <c r="F67" s="67">
        <f>ROUND('общие характеристики'!Q76*цены!C$13,2)</f>
        <v>0</v>
      </c>
      <c r="G67" s="67">
        <f>ROUND('общие характеристики'!R76*цены!D$13,2)</f>
        <v>0</v>
      </c>
      <c r="H67" s="67">
        <f>ROUND('общие характеристики'!S76*цены!E$13,2)</f>
        <v>0</v>
      </c>
      <c r="I67" s="68">
        <f>ROUND('общие характеристики'!T76*цены!F$13,2)</f>
        <v>0</v>
      </c>
      <c r="K67" s="51">
        <v>60</v>
      </c>
      <c r="L67" s="67">
        <f>ROUND('общие характеристики'!U76*цены!D$20,2)</f>
        <v>0</v>
      </c>
      <c r="M67" s="67">
        <f>ROUND('общие характеристики'!V76*цены!E$20,2)</f>
        <v>0</v>
      </c>
      <c r="N67" s="67">
        <f>ROUND('общие характеристики'!W76*цены!F$20,2)</f>
        <v>0</v>
      </c>
      <c r="O67" s="68">
        <f>ROUND('общие характеристики'!X76*цены!G$20,2)</f>
        <v>0</v>
      </c>
    </row>
    <row r="68" spans="2:15" ht="15">
      <c r="B68" s="12">
        <v>61</v>
      </c>
      <c r="C68" s="34">
        <f t="shared" si="0"/>
        <v>0</v>
      </c>
      <c r="E68" s="12">
        <v>61</v>
      </c>
      <c r="F68" s="67">
        <f>ROUND('общие характеристики'!Q77*цены!C$13,2)</f>
        <v>0</v>
      </c>
      <c r="G68" s="67">
        <f>ROUND('общие характеристики'!R77*цены!D$13,2)</f>
        <v>0</v>
      </c>
      <c r="H68" s="67">
        <f>ROUND('общие характеристики'!S77*цены!E$13,2)</f>
        <v>0</v>
      </c>
      <c r="I68" s="68">
        <f>ROUND('общие характеристики'!T77*цены!F$13,2)</f>
        <v>0</v>
      </c>
      <c r="K68" s="51">
        <v>61</v>
      </c>
      <c r="L68" s="67">
        <f>ROUND('общие характеристики'!U77*цены!D$20,2)</f>
        <v>0</v>
      </c>
      <c r="M68" s="67">
        <f>ROUND('общие характеристики'!V77*цены!E$20,2)</f>
        <v>0</v>
      </c>
      <c r="N68" s="67">
        <f>ROUND('общие характеристики'!W77*цены!F$20,2)</f>
        <v>0</v>
      </c>
      <c r="O68" s="68">
        <f>ROUND('общие характеристики'!X77*цены!G$20,2)</f>
        <v>0</v>
      </c>
    </row>
    <row r="69" spans="2:15" ht="15">
      <c r="B69" s="12">
        <v>62</v>
      </c>
      <c r="C69" s="34">
        <f t="shared" si="0"/>
        <v>0</v>
      </c>
      <c r="E69" s="12">
        <v>62</v>
      </c>
      <c r="F69" s="67">
        <f>ROUND('общие характеристики'!Q78*цены!C$13,2)</f>
        <v>0</v>
      </c>
      <c r="G69" s="67">
        <f>ROUND('общие характеристики'!R78*цены!D$13,2)</f>
        <v>0</v>
      </c>
      <c r="H69" s="67">
        <f>ROUND('общие характеристики'!S78*цены!E$13,2)</f>
        <v>0</v>
      </c>
      <c r="I69" s="68">
        <f>ROUND('общие характеристики'!T78*цены!F$13,2)</f>
        <v>0</v>
      </c>
      <c r="K69" s="51">
        <v>62</v>
      </c>
      <c r="L69" s="67">
        <f>ROUND('общие характеристики'!U78*цены!D$20,2)</f>
        <v>0</v>
      </c>
      <c r="M69" s="67">
        <f>ROUND('общие характеристики'!V78*цены!E$20,2)</f>
        <v>0</v>
      </c>
      <c r="N69" s="67">
        <f>ROUND('общие характеристики'!W78*цены!F$20,2)</f>
        <v>0</v>
      </c>
      <c r="O69" s="68">
        <f>ROUND('общие характеристики'!X78*цены!G$20,2)</f>
        <v>0</v>
      </c>
    </row>
    <row r="70" spans="2:15" ht="15">
      <c r="B70" s="12">
        <v>63</v>
      </c>
      <c r="C70" s="34">
        <f t="shared" si="0"/>
        <v>0</v>
      </c>
      <c r="E70" s="12">
        <v>63</v>
      </c>
      <c r="F70" s="67">
        <f>ROUND('общие характеристики'!Q79*цены!C$13,2)</f>
        <v>0</v>
      </c>
      <c r="G70" s="67">
        <f>ROUND('общие характеристики'!R79*цены!D$13,2)</f>
        <v>0</v>
      </c>
      <c r="H70" s="67">
        <f>ROUND('общие характеристики'!S79*цены!E$13,2)</f>
        <v>0</v>
      </c>
      <c r="I70" s="68">
        <f>ROUND('общие характеристики'!T79*цены!F$13,2)</f>
        <v>0</v>
      </c>
      <c r="K70" s="51">
        <v>63</v>
      </c>
      <c r="L70" s="67">
        <f>ROUND('общие характеристики'!U79*цены!D$20,2)</f>
        <v>0</v>
      </c>
      <c r="M70" s="67">
        <f>ROUND('общие характеристики'!V79*цены!E$20,2)</f>
        <v>0</v>
      </c>
      <c r="N70" s="67">
        <f>ROUND('общие характеристики'!W79*цены!F$20,2)</f>
        <v>0</v>
      </c>
      <c r="O70" s="68">
        <f>ROUND('общие характеристики'!X79*цены!G$20,2)</f>
        <v>0</v>
      </c>
    </row>
    <row r="71" spans="2:15" ht="15">
      <c r="B71" s="12">
        <v>64</v>
      </c>
      <c r="C71" s="34">
        <f t="shared" si="0"/>
        <v>0</v>
      </c>
      <c r="E71" s="12">
        <v>64</v>
      </c>
      <c r="F71" s="67">
        <f>ROUND('общие характеристики'!Q80*цены!C$13,2)</f>
        <v>0</v>
      </c>
      <c r="G71" s="67">
        <f>ROUND('общие характеристики'!R80*цены!D$13,2)</f>
        <v>0</v>
      </c>
      <c r="H71" s="67">
        <f>ROUND('общие характеристики'!S80*цены!E$13,2)</f>
        <v>0</v>
      </c>
      <c r="I71" s="68">
        <f>ROUND('общие характеристики'!T80*цены!F$13,2)</f>
        <v>0</v>
      </c>
      <c r="K71" s="51">
        <v>64</v>
      </c>
      <c r="L71" s="67">
        <f>ROUND('общие характеристики'!U80*цены!D$20,2)</f>
        <v>0</v>
      </c>
      <c r="M71" s="67">
        <f>ROUND('общие характеристики'!V80*цены!E$20,2)</f>
        <v>0</v>
      </c>
      <c r="N71" s="67">
        <f>ROUND('общие характеристики'!W80*цены!F$20,2)</f>
        <v>0</v>
      </c>
      <c r="O71" s="68">
        <f>ROUND('общие характеристики'!X80*цены!G$20,2)</f>
        <v>0</v>
      </c>
    </row>
    <row r="72" spans="2:15" ht="15">
      <c r="B72" s="12">
        <v>65</v>
      </c>
      <c r="C72" s="34">
        <f t="shared" si="0"/>
        <v>0</v>
      </c>
      <c r="E72" s="12">
        <v>65</v>
      </c>
      <c r="F72" s="67">
        <f>ROUND('общие характеристики'!Q81*цены!C$13,2)</f>
        <v>0</v>
      </c>
      <c r="G72" s="67">
        <f>ROUND('общие характеристики'!R81*цены!D$13,2)</f>
        <v>0</v>
      </c>
      <c r="H72" s="67">
        <f>ROUND('общие характеристики'!S81*цены!E$13,2)</f>
        <v>0</v>
      </c>
      <c r="I72" s="68">
        <f>ROUND('общие характеристики'!T81*цены!F$13,2)</f>
        <v>0</v>
      </c>
      <c r="K72" s="51">
        <v>65</v>
      </c>
      <c r="L72" s="67">
        <f>ROUND('общие характеристики'!U81*цены!D$20,2)</f>
        <v>0</v>
      </c>
      <c r="M72" s="67">
        <f>ROUND('общие характеристики'!V81*цены!E$20,2)</f>
        <v>0</v>
      </c>
      <c r="N72" s="67">
        <f>ROUND('общие характеристики'!W81*цены!F$20,2)</f>
        <v>0</v>
      </c>
      <c r="O72" s="68">
        <f>ROUND('общие характеристики'!X81*цены!G$20,2)</f>
        <v>0</v>
      </c>
    </row>
    <row r="73" spans="2:15" ht="15">
      <c r="B73" s="12">
        <v>66</v>
      </c>
      <c r="C73" s="34">
        <f aca="true" t="shared" si="1" ref="C73:C107">F73+G73+H73+I73+L73+M73+N73+O73</f>
        <v>0</v>
      </c>
      <c r="E73" s="12">
        <v>66</v>
      </c>
      <c r="F73" s="67">
        <f>ROUND('общие характеристики'!Q82*цены!C$13,2)</f>
        <v>0</v>
      </c>
      <c r="G73" s="67">
        <f>ROUND('общие характеристики'!R82*цены!D$13,2)</f>
        <v>0</v>
      </c>
      <c r="H73" s="67">
        <f>ROUND('общие характеристики'!S82*цены!E$13,2)</f>
        <v>0</v>
      </c>
      <c r="I73" s="68">
        <f>ROUND('общие характеристики'!T82*цены!F$13,2)</f>
        <v>0</v>
      </c>
      <c r="K73" s="51">
        <v>66</v>
      </c>
      <c r="L73" s="67">
        <f>ROUND('общие характеристики'!U82*цены!D$20,2)</f>
        <v>0</v>
      </c>
      <c r="M73" s="67">
        <f>ROUND('общие характеристики'!V82*цены!E$20,2)</f>
        <v>0</v>
      </c>
      <c r="N73" s="67">
        <f>ROUND('общие характеристики'!W82*цены!F$20,2)</f>
        <v>0</v>
      </c>
      <c r="O73" s="68">
        <f>ROUND('общие характеристики'!X82*цены!G$20,2)</f>
        <v>0</v>
      </c>
    </row>
    <row r="74" spans="2:15" ht="15">
      <c r="B74" s="12">
        <v>67</v>
      </c>
      <c r="C74" s="34">
        <f t="shared" si="1"/>
        <v>0</v>
      </c>
      <c r="E74" s="12">
        <v>67</v>
      </c>
      <c r="F74" s="67">
        <f>ROUND('общие характеристики'!Q83*цены!C$13,2)</f>
        <v>0</v>
      </c>
      <c r="G74" s="67">
        <f>ROUND('общие характеристики'!R83*цены!D$13,2)</f>
        <v>0</v>
      </c>
      <c r="H74" s="67">
        <f>ROUND('общие характеристики'!S83*цены!E$13,2)</f>
        <v>0</v>
      </c>
      <c r="I74" s="68">
        <f>ROUND('общие характеристики'!T83*цены!F$13,2)</f>
        <v>0</v>
      </c>
      <c r="K74" s="51">
        <v>67</v>
      </c>
      <c r="L74" s="67">
        <f>ROUND('общие характеристики'!U83*цены!D$20,2)</f>
        <v>0</v>
      </c>
      <c r="M74" s="67">
        <f>ROUND('общие характеристики'!V83*цены!E$20,2)</f>
        <v>0</v>
      </c>
      <c r="N74" s="67">
        <f>ROUND('общие характеристики'!W83*цены!F$20,2)</f>
        <v>0</v>
      </c>
      <c r="O74" s="68">
        <f>ROUND('общие характеристики'!X83*цены!G$20,2)</f>
        <v>0</v>
      </c>
    </row>
    <row r="75" spans="2:15" ht="15">
      <c r="B75" s="12">
        <v>68</v>
      </c>
      <c r="C75" s="34">
        <f t="shared" si="1"/>
        <v>0</v>
      </c>
      <c r="E75" s="12">
        <v>68</v>
      </c>
      <c r="F75" s="67">
        <f>ROUND('общие характеристики'!Q84*цены!C$13,2)</f>
        <v>0</v>
      </c>
      <c r="G75" s="67">
        <f>ROUND('общие характеристики'!R84*цены!D$13,2)</f>
        <v>0</v>
      </c>
      <c r="H75" s="67">
        <f>ROUND('общие характеристики'!S84*цены!E$13,2)</f>
        <v>0</v>
      </c>
      <c r="I75" s="68">
        <f>ROUND('общие характеристики'!T84*цены!F$13,2)</f>
        <v>0</v>
      </c>
      <c r="K75" s="51">
        <v>68</v>
      </c>
      <c r="L75" s="67">
        <f>ROUND('общие характеристики'!U84*цены!D$20,2)</f>
        <v>0</v>
      </c>
      <c r="M75" s="67">
        <f>ROUND('общие характеристики'!V84*цены!E$20,2)</f>
        <v>0</v>
      </c>
      <c r="N75" s="67">
        <f>ROUND('общие характеристики'!W84*цены!F$20,2)</f>
        <v>0</v>
      </c>
      <c r="O75" s="68">
        <f>ROUND('общие характеристики'!X84*цены!G$20,2)</f>
        <v>0</v>
      </c>
    </row>
    <row r="76" spans="2:15" ht="15">
      <c r="B76" s="12">
        <v>69</v>
      </c>
      <c r="C76" s="34">
        <f t="shared" si="1"/>
        <v>0</v>
      </c>
      <c r="E76" s="12">
        <v>69</v>
      </c>
      <c r="F76" s="67">
        <f>ROUND('общие характеристики'!Q85*цены!C$13,2)</f>
        <v>0</v>
      </c>
      <c r="G76" s="67">
        <f>ROUND('общие характеристики'!R85*цены!D$13,2)</f>
        <v>0</v>
      </c>
      <c r="H76" s="67">
        <f>ROUND('общие характеристики'!S85*цены!E$13,2)</f>
        <v>0</v>
      </c>
      <c r="I76" s="68">
        <f>ROUND('общие характеристики'!T85*цены!F$13,2)</f>
        <v>0</v>
      </c>
      <c r="K76" s="51">
        <v>69</v>
      </c>
      <c r="L76" s="67">
        <f>ROUND('общие характеристики'!U85*цены!D$20,2)</f>
        <v>0</v>
      </c>
      <c r="M76" s="67">
        <f>ROUND('общие характеристики'!V85*цены!E$20,2)</f>
        <v>0</v>
      </c>
      <c r="N76" s="67">
        <f>ROUND('общие характеристики'!W85*цены!F$20,2)</f>
        <v>0</v>
      </c>
      <c r="O76" s="68">
        <f>ROUND('общие характеристики'!X85*цены!G$20,2)</f>
        <v>0</v>
      </c>
    </row>
    <row r="77" spans="2:15" ht="15">
      <c r="B77" s="12">
        <v>70</v>
      </c>
      <c r="C77" s="34">
        <f t="shared" si="1"/>
        <v>0</v>
      </c>
      <c r="E77" s="12">
        <v>70</v>
      </c>
      <c r="F77" s="67">
        <f>ROUND('общие характеристики'!Q86*цены!C$13,2)</f>
        <v>0</v>
      </c>
      <c r="G77" s="67">
        <f>ROUND('общие характеристики'!R86*цены!D$13,2)</f>
        <v>0</v>
      </c>
      <c r="H77" s="67">
        <f>ROUND('общие характеристики'!S86*цены!E$13,2)</f>
        <v>0</v>
      </c>
      <c r="I77" s="68">
        <f>ROUND('общие характеристики'!T86*цены!F$13,2)</f>
        <v>0</v>
      </c>
      <c r="K77" s="51">
        <v>70</v>
      </c>
      <c r="L77" s="67">
        <f>ROUND('общие характеристики'!U86*цены!D$20,2)</f>
        <v>0</v>
      </c>
      <c r="M77" s="67">
        <f>ROUND('общие характеристики'!V86*цены!E$20,2)</f>
        <v>0</v>
      </c>
      <c r="N77" s="67">
        <f>ROUND('общие характеристики'!W86*цены!F$20,2)</f>
        <v>0</v>
      </c>
      <c r="O77" s="68">
        <f>ROUND('общие характеристики'!X86*цены!G$20,2)</f>
        <v>0</v>
      </c>
    </row>
    <row r="78" spans="2:15" ht="15">
      <c r="B78" s="12">
        <v>71</v>
      </c>
      <c r="C78" s="34">
        <f t="shared" si="1"/>
        <v>0</v>
      </c>
      <c r="E78" s="12">
        <v>71</v>
      </c>
      <c r="F78" s="67">
        <f>ROUND('общие характеристики'!Q87*цены!C$13,2)</f>
        <v>0</v>
      </c>
      <c r="G78" s="67">
        <f>ROUND('общие характеристики'!R87*цены!D$13,2)</f>
        <v>0</v>
      </c>
      <c r="H78" s="67">
        <f>ROUND('общие характеристики'!S87*цены!E$13,2)</f>
        <v>0</v>
      </c>
      <c r="I78" s="68">
        <f>ROUND('общие характеристики'!T87*цены!F$13,2)</f>
        <v>0</v>
      </c>
      <c r="K78" s="51">
        <v>71</v>
      </c>
      <c r="L78" s="67">
        <f>ROUND('общие характеристики'!U87*цены!D$20,2)</f>
        <v>0</v>
      </c>
      <c r="M78" s="67">
        <f>ROUND('общие характеристики'!V87*цены!E$20,2)</f>
        <v>0</v>
      </c>
      <c r="N78" s="67">
        <f>ROUND('общие характеристики'!W87*цены!F$20,2)</f>
        <v>0</v>
      </c>
      <c r="O78" s="68">
        <f>ROUND('общие характеристики'!X87*цены!G$20,2)</f>
        <v>0</v>
      </c>
    </row>
    <row r="79" spans="2:15" ht="15">
      <c r="B79" s="12">
        <v>72</v>
      </c>
      <c r="C79" s="34">
        <f t="shared" si="1"/>
        <v>0</v>
      </c>
      <c r="E79" s="12">
        <v>72</v>
      </c>
      <c r="F79" s="67">
        <f>ROUND('общие характеристики'!Q88*цены!C$13,2)</f>
        <v>0</v>
      </c>
      <c r="G79" s="67">
        <f>ROUND('общие характеристики'!R88*цены!D$13,2)</f>
        <v>0</v>
      </c>
      <c r="H79" s="67">
        <f>ROUND('общие характеристики'!S88*цены!E$13,2)</f>
        <v>0</v>
      </c>
      <c r="I79" s="68">
        <f>ROUND('общие характеристики'!T88*цены!F$13,2)</f>
        <v>0</v>
      </c>
      <c r="K79" s="51">
        <v>72</v>
      </c>
      <c r="L79" s="67">
        <f>ROUND('общие характеристики'!U88*цены!D$20,2)</f>
        <v>0</v>
      </c>
      <c r="M79" s="67">
        <f>ROUND('общие характеристики'!V88*цены!E$20,2)</f>
        <v>0</v>
      </c>
      <c r="N79" s="67">
        <f>ROUND('общие характеристики'!W88*цены!F$20,2)</f>
        <v>0</v>
      </c>
      <c r="O79" s="68">
        <f>ROUND('общие характеристики'!X88*цены!G$20,2)</f>
        <v>0</v>
      </c>
    </row>
    <row r="80" spans="2:15" ht="15">
      <c r="B80" s="12">
        <v>73</v>
      </c>
      <c r="C80" s="34">
        <f t="shared" si="1"/>
        <v>0</v>
      </c>
      <c r="E80" s="12">
        <v>73</v>
      </c>
      <c r="F80" s="67">
        <f>ROUND('общие характеристики'!Q89*цены!C$13,2)</f>
        <v>0</v>
      </c>
      <c r="G80" s="67">
        <f>ROUND('общие характеристики'!R89*цены!D$13,2)</f>
        <v>0</v>
      </c>
      <c r="H80" s="67">
        <f>ROUND('общие характеристики'!S89*цены!E$13,2)</f>
        <v>0</v>
      </c>
      <c r="I80" s="68">
        <f>ROUND('общие характеристики'!T89*цены!F$13,2)</f>
        <v>0</v>
      </c>
      <c r="K80" s="51">
        <v>73</v>
      </c>
      <c r="L80" s="67">
        <f>ROUND('общие характеристики'!U89*цены!D$20,2)</f>
        <v>0</v>
      </c>
      <c r="M80" s="67">
        <f>ROUND('общие характеристики'!V89*цены!E$20,2)</f>
        <v>0</v>
      </c>
      <c r="N80" s="67">
        <f>ROUND('общие характеристики'!W89*цены!F$20,2)</f>
        <v>0</v>
      </c>
      <c r="O80" s="68">
        <f>ROUND('общие характеристики'!X89*цены!G$20,2)</f>
        <v>0</v>
      </c>
    </row>
    <row r="81" spans="2:15" ht="15">
      <c r="B81" s="12">
        <v>74</v>
      </c>
      <c r="C81" s="34">
        <f t="shared" si="1"/>
        <v>0</v>
      </c>
      <c r="E81" s="12">
        <v>74</v>
      </c>
      <c r="F81" s="67">
        <f>ROUND('общие характеристики'!Q90*цены!C$13,2)</f>
        <v>0</v>
      </c>
      <c r="G81" s="67">
        <f>ROUND('общие характеристики'!R90*цены!D$13,2)</f>
        <v>0</v>
      </c>
      <c r="H81" s="67">
        <f>ROUND('общие характеристики'!S90*цены!E$13,2)</f>
        <v>0</v>
      </c>
      <c r="I81" s="68">
        <f>ROUND('общие характеристики'!T90*цены!F$13,2)</f>
        <v>0</v>
      </c>
      <c r="K81" s="51">
        <v>74</v>
      </c>
      <c r="L81" s="67">
        <f>ROUND('общие характеристики'!U90*цены!D$20,2)</f>
        <v>0</v>
      </c>
      <c r="M81" s="67">
        <f>ROUND('общие характеристики'!V90*цены!E$20,2)</f>
        <v>0</v>
      </c>
      <c r="N81" s="67">
        <f>ROUND('общие характеристики'!W90*цены!F$20,2)</f>
        <v>0</v>
      </c>
      <c r="O81" s="68">
        <f>ROUND('общие характеристики'!X90*цены!G$20,2)</f>
        <v>0</v>
      </c>
    </row>
    <row r="82" spans="2:15" ht="15">
      <c r="B82" s="12">
        <v>75</v>
      </c>
      <c r="C82" s="34">
        <f t="shared" si="1"/>
        <v>0</v>
      </c>
      <c r="E82" s="12">
        <v>75</v>
      </c>
      <c r="F82" s="67">
        <f>ROUND('общие характеристики'!Q91*цены!C$13,2)</f>
        <v>0</v>
      </c>
      <c r="G82" s="67">
        <f>ROUND('общие характеристики'!R91*цены!D$13,2)</f>
        <v>0</v>
      </c>
      <c r="H82" s="67">
        <f>ROUND('общие характеристики'!S91*цены!E$13,2)</f>
        <v>0</v>
      </c>
      <c r="I82" s="68">
        <f>ROUND('общие характеристики'!T91*цены!F$13,2)</f>
        <v>0</v>
      </c>
      <c r="K82" s="51">
        <v>75</v>
      </c>
      <c r="L82" s="67">
        <f>ROUND('общие характеристики'!U91*цены!D$20,2)</f>
        <v>0</v>
      </c>
      <c r="M82" s="67">
        <f>ROUND('общие характеристики'!V91*цены!E$20,2)</f>
        <v>0</v>
      </c>
      <c r="N82" s="67">
        <f>ROUND('общие характеристики'!W91*цены!F$20,2)</f>
        <v>0</v>
      </c>
      <c r="O82" s="68">
        <f>ROUND('общие характеристики'!X91*цены!G$20,2)</f>
        <v>0</v>
      </c>
    </row>
    <row r="83" spans="2:15" ht="15">
      <c r="B83" s="12">
        <v>76</v>
      </c>
      <c r="C83" s="34">
        <f t="shared" si="1"/>
        <v>0</v>
      </c>
      <c r="E83" s="12">
        <v>76</v>
      </c>
      <c r="F83" s="67">
        <f>ROUND('общие характеристики'!Q92*цены!C$13,2)</f>
        <v>0</v>
      </c>
      <c r="G83" s="67">
        <f>ROUND('общие характеристики'!R92*цены!D$13,2)</f>
        <v>0</v>
      </c>
      <c r="H83" s="67">
        <f>ROUND('общие характеристики'!S92*цены!E$13,2)</f>
        <v>0</v>
      </c>
      <c r="I83" s="68">
        <f>ROUND('общие характеристики'!T92*цены!F$13,2)</f>
        <v>0</v>
      </c>
      <c r="K83" s="51">
        <v>76</v>
      </c>
      <c r="L83" s="67">
        <f>ROUND('общие характеристики'!U92*цены!D$20,2)</f>
        <v>0</v>
      </c>
      <c r="M83" s="67">
        <f>ROUND('общие характеристики'!V92*цены!E$20,2)</f>
        <v>0</v>
      </c>
      <c r="N83" s="67">
        <f>ROUND('общие характеристики'!W92*цены!F$20,2)</f>
        <v>0</v>
      </c>
      <c r="O83" s="68">
        <f>ROUND('общие характеристики'!X92*цены!G$20,2)</f>
        <v>0</v>
      </c>
    </row>
    <row r="84" spans="2:15" ht="15">
      <c r="B84" s="12">
        <v>77</v>
      </c>
      <c r="C84" s="34">
        <f t="shared" si="1"/>
        <v>0</v>
      </c>
      <c r="E84" s="12">
        <v>77</v>
      </c>
      <c r="F84" s="67">
        <f>ROUND('общие характеристики'!Q93*цены!C$13,2)</f>
        <v>0</v>
      </c>
      <c r="G84" s="67">
        <f>ROUND('общие характеристики'!R93*цены!D$13,2)</f>
        <v>0</v>
      </c>
      <c r="H84" s="67">
        <f>ROUND('общие характеристики'!S93*цены!E$13,2)</f>
        <v>0</v>
      </c>
      <c r="I84" s="68">
        <f>ROUND('общие характеристики'!T93*цены!F$13,2)</f>
        <v>0</v>
      </c>
      <c r="K84" s="51">
        <v>77</v>
      </c>
      <c r="L84" s="67">
        <f>ROUND('общие характеристики'!U93*цены!D$20,2)</f>
        <v>0</v>
      </c>
      <c r="M84" s="67">
        <f>ROUND('общие характеристики'!V93*цены!E$20,2)</f>
        <v>0</v>
      </c>
      <c r="N84" s="67">
        <f>ROUND('общие характеристики'!W93*цены!F$20,2)</f>
        <v>0</v>
      </c>
      <c r="O84" s="68">
        <f>ROUND('общие характеристики'!X93*цены!G$20,2)</f>
        <v>0</v>
      </c>
    </row>
    <row r="85" spans="2:15" ht="15">
      <c r="B85" s="12">
        <v>78</v>
      </c>
      <c r="C85" s="34">
        <f t="shared" si="1"/>
        <v>0</v>
      </c>
      <c r="E85" s="12">
        <v>78</v>
      </c>
      <c r="F85" s="67">
        <f>ROUND('общие характеристики'!Q94*цены!C$13,2)</f>
        <v>0</v>
      </c>
      <c r="G85" s="67">
        <f>ROUND('общие характеристики'!R94*цены!D$13,2)</f>
        <v>0</v>
      </c>
      <c r="H85" s="67">
        <f>ROUND('общие характеристики'!S94*цены!E$13,2)</f>
        <v>0</v>
      </c>
      <c r="I85" s="68">
        <f>ROUND('общие характеристики'!T94*цены!F$13,2)</f>
        <v>0</v>
      </c>
      <c r="K85" s="51">
        <v>78</v>
      </c>
      <c r="L85" s="67">
        <f>ROUND('общие характеристики'!U94*цены!D$20,2)</f>
        <v>0</v>
      </c>
      <c r="M85" s="67">
        <f>ROUND('общие характеристики'!V94*цены!E$20,2)</f>
        <v>0</v>
      </c>
      <c r="N85" s="67">
        <f>ROUND('общие характеристики'!W94*цены!F$20,2)</f>
        <v>0</v>
      </c>
      <c r="O85" s="68">
        <f>ROUND('общие характеристики'!X94*цены!G$20,2)</f>
        <v>0</v>
      </c>
    </row>
    <row r="86" spans="2:15" ht="15">
      <c r="B86" s="12">
        <v>79</v>
      </c>
      <c r="C86" s="34">
        <f t="shared" si="1"/>
        <v>0</v>
      </c>
      <c r="E86" s="12">
        <v>79</v>
      </c>
      <c r="F86" s="67">
        <f>ROUND('общие характеристики'!Q95*цены!C$13,2)</f>
        <v>0</v>
      </c>
      <c r="G86" s="67">
        <f>ROUND('общие характеристики'!R95*цены!D$13,2)</f>
        <v>0</v>
      </c>
      <c r="H86" s="67">
        <f>ROUND('общие характеристики'!S95*цены!E$13,2)</f>
        <v>0</v>
      </c>
      <c r="I86" s="68">
        <f>ROUND('общие характеристики'!T95*цены!F$13,2)</f>
        <v>0</v>
      </c>
      <c r="K86" s="51">
        <v>79</v>
      </c>
      <c r="L86" s="67">
        <f>ROUND('общие характеристики'!U95*цены!D$20,2)</f>
        <v>0</v>
      </c>
      <c r="M86" s="67">
        <f>ROUND('общие характеристики'!V95*цены!E$20,2)</f>
        <v>0</v>
      </c>
      <c r="N86" s="67">
        <f>ROUND('общие характеристики'!W95*цены!F$20,2)</f>
        <v>0</v>
      </c>
      <c r="O86" s="68">
        <f>ROUND('общие характеристики'!X95*цены!G$20,2)</f>
        <v>0</v>
      </c>
    </row>
    <row r="87" spans="2:15" ht="15">
      <c r="B87" s="12">
        <v>80</v>
      </c>
      <c r="C87" s="34">
        <f t="shared" si="1"/>
        <v>0</v>
      </c>
      <c r="E87" s="12">
        <v>80</v>
      </c>
      <c r="F87" s="67">
        <f>ROUND('общие характеристики'!Q96*цены!C$13,2)</f>
        <v>0</v>
      </c>
      <c r="G87" s="67">
        <f>ROUND('общие характеристики'!R96*цены!D$13,2)</f>
        <v>0</v>
      </c>
      <c r="H87" s="67">
        <f>ROUND('общие характеристики'!S96*цены!E$13,2)</f>
        <v>0</v>
      </c>
      <c r="I87" s="68">
        <f>ROUND('общие характеристики'!T96*цены!F$13,2)</f>
        <v>0</v>
      </c>
      <c r="K87" s="51">
        <v>80</v>
      </c>
      <c r="L87" s="67">
        <f>ROUND('общие характеристики'!U96*цены!D$20,2)</f>
        <v>0</v>
      </c>
      <c r="M87" s="67">
        <f>ROUND('общие характеристики'!V96*цены!E$20,2)</f>
        <v>0</v>
      </c>
      <c r="N87" s="67">
        <f>ROUND('общие характеристики'!W96*цены!F$20,2)</f>
        <v>0</v>
      </c>
      <c r="O87" s="68">
        <f>ROUND('общие характеристики'!X96*цены!G$20,2)</f>
        <v>0</v>
      </c>
    </row>
    <row r="88" spans="2:15" ht="15">
      <c r="B88" s="12">
        <v>81</v>
      </c>
      <c r="C88" s="34">
        <f t="shared" si="1"/>
        <v>0</v>
      </c>
      <c r="E88" s="12">
        <v>81</v>
      </c>
      <c r="F88" s="67">
        <f>ROUND('общие характеристики'!Q97*цены!C$13,2)</f>
        <v>0</v>
      </c>
      <c r="G88" s="67">
        <f>ROUND('общие характеристики'!R97*цены!D$13,2)</f>
        <v>0</v>
      </c>
      <c r="H88" s="67">
        <f>ROUND('общие характеристики'!S97*цены!E$13,2)</f>
        <v>0</v>
      </c>
      <c r="I88" s="68">
        <f>ROUND('общие характеристики'!T97*цены!F$13,2)</f>
        <v>0</v>
      </c>
      <c r="K88" s="51">
        <v>81</v>
      </c>
      <c r="L88" s="67">
        <f>ROUND('общие характеристики'!U97*цены!D$20,2)</f>
        <v>0</v>
      </c>
      <c r="M88" s="67">
        <f>ROUND('общие характеристики'!V97*цены!E$20,2)</f>
        <v>0</v>
      </c>
      <c r="N88" s="67">
        <f>ROUND('общие характеристики'!W97*цены!F$20,2)</f>
        <v>0</v>
      </c>
      <c r="O88" s="68">
        <f>ROUND('общие характеристики'!X97*цены!G$20,2)</f>
        <v>0</v>
      </c>
    </row>
    <row r="89" spans="2:15" ht="15">
      <c r="B89" s="12">
        <v>82</v>
      </c>
      <c r="C89" s="34">
        <f t="shared" si="1"/>
        <v>0</v>
      </c>
      <c r="E89" s="12">
        <v>82</v>
      </c>
      <c r="F89" s="67">
        <f>ROUND('общие характеристики'!Q98*цены!C$13,2)</f>
        <v>0</v>
      </c>
      <c r="G89" s="67">
        <f>ROUND('общие характеристики'!R98*цены!D$13,2)</f>
        <v>0</v>
      </c>
      <c r="H89" s="67">
        <f>ROUND('общие характеристики'!S98*цены!E$13,2)</f>
        <v>0</v>
      </c>
      <c r="I89" s="68">
        <f>ROUND('общие характеристики'!T98*цены!F$13,2)</f>
        <v>0</v>
      </c>
      <c r="K89" s="51">
        <v>82</v>
      </c>
      <c r="L89" s="67">
        <f>ROUND('общие характеристики'!U98*цены!D$20,2)</f>
        <v>0</v>
      </c>
      <c r="M89" s="67">
        <f>ROUND('общие характеристики'!V98*цены!E$20,2)</f>
        <v>0</v>
      </c>
      <c r="N89" s="67">
        <f>ROUND('общие характеристики'!W98*цены!F$20,2)</f>
        <v>0</v>
      </c>
      <c r="O89" s="68">
        <f>ROUND('общие характеристики'!X98*цены!G$20,2)</f>
        <v>0</v>
      </c>
    </row>
    <row r="90" spans="2:15" ht="15">
      <c r="B90" s="12">
        <v>83</v>
      </c>
      <c r="C90" s="34">
        <f t="shared" si="1"/>
        <v>0</v>
      </c>
      <c r="E90" s="12">
        <v>83</v>
      </c>
      <c r="F90" s="67">
        <f>ROUND('общие характеристики'!Q99*цены!C$13,2)</f>
        <v>0</v>
      </c>
      <c r="G90" s="67">
        <f>ROUND('общие характеристики'!R99*цены!D$13,2)</f>
        <v>0</v>
      </c>
      <c r="H90" s="67">
        <f>ROUND('общие характеристики'!S99*цены!E$13,2)</f>
        <v>0</v>
      </c>
      <c r="I90" s="68">
        <f>ROUND('общие характеристики'!T99*цены!F$13,2)</f>
        <v>0</v>
      </c>
      <c r="K90" s="51">
        <v>83</v>
      </c>
      <c r="L90" s="67">
        <f>ROUND('общие характеристики'!U99*цены!D$20,2)</f>
        <v>0</v>
      </c>
      <c r="M90" s="67">
        <f>ROUND('общие характеристики'!V99*цены!E$20,2)</f>
        <v>0</v>
      </c>
      <c r="N90" s="67">
        <f>ROUND('общие характеристики'!W99*цены!F$20,2)</f>
        <v>0</v>
      </c>
      <c r="O90" s="68">
        <f>ROUND('общие характеристики'!X99*цены!G$20,2)</f>
        <v>0</v>
      </c>
    </row>
    <row r="91" spans="2:15" ht="15">
      <c r="B91" s="12">
        <v>84</v>
      </c>
      <c r="C91" s="34">
        <f t="shared" si="1"/>
        <v>0</v>
      </c>
      <c r="E91" s="12">
        <v>84</v>
      </c>
      <c r="F91" s="67">
        <f>ROUND('общие характеристики'!Q100*цены!C$13,2)</f>
        <v>0</v>
      </c>
      <c r="G91" s="67">
        <f>ROUND('общие характеристики'!R100*цены!D$13,2)</f>
        <v>0</v>
      </c>
      <c r="H91" s="67">
        <f>ROUND('общие характеристики'!S100*цены!E$13,2)</f>
        <v>0</v>
      </c>
      <c r="I91" s="68">
        <f>ROUND('общие характеристики'!T100*цены!F$13,2)</f>
        <v>0</v>
      </c>
      <c r="K91" s="51">
        <v>84</v>
      </c>
      <c r="L91" s="67">
        <f>ROUND('общие характеристики'!U100*цены!D$20,2)</f>
        <v>0</v>
      </c>
      <c r="M91" s="67">
        <f>ROUND('общие характеристики'!V100*цены!E$20,2)</f>
        <v>0</v>
      </c>
      <c r="N91" s="67">
        <f>ROUND('общие характеристики'!W100*цены!F$20,2)</f>
        <v>0</v>
      </c>
      <c r="O91" s="68">
        <f>ROUND('общие характеристики'!X100*цены!G$20,2)</f>
        <v>0</v>
      </c>
    </row>
    <row r="92" spans="2:15" ht="15">
      <c r="B92" s="12">
        <v>85</v>
      </c>
      <c r="C92" s="34">
        <f t="shared" si="1"/>
        <v>0</v>
      </c>
      <c r="E92" s="12">
        <v>85</v>
      </c>
      <c r="F92" s="67">
        <f>ROUND('общие характеристики'!Q101*цены!C$13,2)</f>
        <v>0</v>
      </c>
      <c r="G92" s="67">
        <f>ROUND('общие характеристики'!R101*цены!D$13,2)</f>
        <v>0</v>
      </c>
      <c r="H92" s="67">
        <f>ROUND('общие характеристики'!S101*цены!E$13,2)</f>
        <v>0</v>
      </c>
      <c r="I92" s="68">
        <f>ROUND('общие характеристики'!T101*цены!F$13,2)</f>
        <v>0</v>
      </c>
      <c r="K92" s="51">
        <v>85</v>
      </c>
      <c r="L92" s="67">
        <f>ROUND('общие характеристики'!U101*цены!D$20,2)</f>
        <v>0</v>
      </c>
      <c r="M92" s="67">
        <f>ROUND('общие характеристики'!V101*цены!E$20,2)</f>
        <v>0</v>
      </c>
      <c r="N92" s="67">
        <f>ROUND('общие характеристики'!W101*цены!F$20,2)</f>
        <v>0</v>
      </c>
      <c r="O92" s="68">
        <f>ROUND('общие характеристики'!X101*цены!G$20,2)</f>
        <v>0</v>
      </c>
    </row>
    <row r="93" spans="2:15" ht="15">
      <c r="B93" s="12">
        <v>86</v>
      </c>
      <c r="C93" s="34">
        <f t="shared" si="1"/>
        <v>0</v>
      </c>
      <c r="E93" s="12">
        <v>86</v>
      </c>
      <c r="F93" s="67">
        <f>ROUND('общие характеристики'!Q102*цены!C$13,2)</f>
        <v>0</v>
      </c>
      <c r="G93" s="67">
        <f>ROUND('общие характеристики'!R102*цены!D$13,2)</f>
        <v>0</v>
      </c>
      <c r="H93" s="67">
        <f>ROUND('общие характеристики'!S102*цены!E$13,2)</f>
        <v>0</v>
      </c>
      <c r="I93" s="68">
        <f>ROUND('общие характеристики'!T102*цены!F$13,2)</f>
        <v>0</v>
      </c>
      <c r="K93" s="51">
        <v>86</v>
      </c>
      <c r="L93" s="67">
        <f>ROUND('общие характеристики'!U102*цены!D$20,2)</f>
        <v>0</v>
      </c>
      <c r="M93" s="67">
        <f>ROUND('общие характеристики'!V102*цены!E$20,2)</f>
        <v>0</v>
      </c>
      <c r="N93" s="67">
        <f>ROUND('общие характеристики'!W102*цены!F$20,2)</f>
        <v>0</v>
      </c>
      <c r="O93" s="68">
        <f>ROUND('общие характеристики'!X102*цены!G$20,2)</f>
        <v>0</v>
      </c>
    </row>
    <row r="94" spans="2:15" ht="15">
      <c r="B94" s="12">
        <v>87</v>
      </c>
      <c r="C94" s="34">
        <f t="shared" si="1"/>
        <v>0</v>
      </c>
      <c r="E94" s="12">
        <v>87</v>
      </c>
      <c r="F94" s="67">
        <f>ROUND('общие характеристики'!Q103*цены!C$13,2)</f>
        <v>0</v>
      </c>
      <c r="G94" s="67">
        <f>ROUND('общие характеристики'!R103*цены!D$13,2)</f>
        <v>0</v>
      </c>
      <c r="H94" s="67">
        <f>ROUND('общие характеристики'!S103*цены!E$13,2)</f>
        <v>0</v>
      </c>
      <c r="I94" s="68">
        <f>ROUND('общие характеристики'!T103*цены!F$13,2)</f>
        <v>0</v>
      </c>
      <c r="K94" s="51">
        <v>87</v>
      </c>
      <c r="L94" s="67">
        <f>ROUND('общие характеристики'!U103*цены!D$20,2)</f>
        <v>0</v>
      </c>
      <c r="M94" s="67">
        <f>ROUND('общие характеристики'!V103*цены!E$20,2)</f>
        <v>0</v>
      </c>
      <c r="N94" s="67">
        <f>ROUND('общие характеристики'!W103*цены!F$20,2)</f>
        <v>0</v>
      </c>
      <c r="O94" s="68">
        <f>ROUND('общие характеристики'!X103*цены!G$20,2)</f>
        <v>0</v>
      </c>
    </row>
    <row r="95" spans="2:15" ht="15">
      <c r="B95" s="12">
        <v>88</v>
      </c>
      <c r="C95" s="34">
        <f t="shared" si="1"/>
        <v>0</v>
      </c>
      <c r="E95" s="12">
        <v>88</v>
      </c>
      <c r="F95" s="67">
        <f>ROUND('общие характеристики'!Q104*цены!C$13,2)</f>
        <v>0</v>
      </c>
      <c r="G95" s="67">
        <f>ROUND('общие характеристики'!R104*цены!D$13,2)</f>
        <v>0</v>
      </c>
      <c r="H95" s="67">
        <f>ROUND('общие характеристики'!S104*цены!E$13,2)</f>
        <v>0</v>
      </c>
      <c r="I95" s="68">
        <f>ROUND('общие характеристики'!T104*цены!F$13,2)</f>
        <v>0</v>
      </c>
      <c r="K95" s="51">
        <v>88</v>
      </c>
      <c r="L95" s="67">
        <f>ROUND('общие характеристики'!U104*цены!D$20,2)</f>
        <v>0</v>
      </c>
      <c r="M95" s="67">
        <f>ROUND('общие характеристики'!V104*цены!E$20,2)</f>
        <v>0</v>
      </c>
      <c r="N95" s="67">
        <f>ROUND('общие характеристики'!W104*цены!F$20,2)</f>
        <v>0</v>
      </c>
      <c r="O95" s="68">
        <f>ROUND('общие характеристики'!X104*цены!G$20,2)</f>
        <v>0</v>
      </c>
    </row>
    <row r="96" spans="2:15" ht="15">
      <c r="B96" s="12">
        <v>89</v>
      </c>
      <c r="C96" s="34">
        <f t="shared" si="1"/>
        <v>0</v>
      </c>
      <c r="E96" s="12">
        <v>89</v>
      </c>
      <c r="F96" s="67">
        <f>ROUND('общие характеристики'!Q105*цены!C$13,2)</f>
        <v>0</v>
      </c>
      <c r="G96" s="67">
        <f>ROUND('общие характеристики'!R105*цены!D$13,2)</f>
        <v>0</v>
      </c>
      <c r="H96" s="67">
        <f>ROUND('общие характеристики'!S105*цены!E$13,2)</f>
        <v>0</v>
      </c>
      <c r="I96" s="68">
        <f>ROUND('общие характеристики'!T105*цены!F$13,2)</f>
        <v>0</v>
      </c>
      <c r="K96" s="51">
        <v>89</v>
      </c>
      <c r="L96" s="67">
        <f>ROUND('общие характеристики'!U105*цены!D$20,2)</f>
        <v>0</v>
      </c>
      <c r="M96" s="67">
        <f>ROUND('общие характеристики'!V105*цены!E$20,2)</f>
        <v>0</v>
      </c>
      <c r="N96" s="67">
        <f>ROUND('общие характеристики'!W105*цены!F$20,2)</f>
        <v>0</v>
      </c>
      <c r="O96" s="68">
        <f>ROUND('общие характеристики'!X105*цены!G$20,2)</f>
        <v>0</v>
      </c>
    </row>
    <row r="97" spans="2:15" ht="15">
      <c r="B97" s="12">
        <v>90</v>
      </c>
      <c r="C97" s="34">
        <f t="shared" si="1"/>
        <v>0</v>
      </c>
      <c r="E97" s="12">
        <v>90</v>
      </c>
      <c r="F97" s="67">
        <f>ROUND('общие характеристики'!Q106*цены!C$13,2)</f>
        <v>0</v>
      </c>
      <c r="G97" s="67">
        <f>ROUND('общие характеристики'!R106*цены!D$13,2)</f>
        <v>0</v>
      </c>
      <c r="H97" s="67">
        <f>ROUND('общие характеристики'!S106*цены!E$13,2)</f>
        <v>0</v>
      </c>
      <c r="I97" s="68">
        <f>ROUND('общие характеристики'!T106*цены!F$13,2)</f>
        <v>0</v>
      </c>
      <c r="K97" s="51">
        <v>90</v>
      </c>
      <c r="L97" s="67">
        <f>ROUND('общие характеристики'!U106*цены!D$20,2)</f>
        <v>0</v>
      </c>
      <c r="M97" s="67">
        <f>ROUND('общие характеристики'!V106*цены!E$20,2)</f>
        <v>0</v>
      </c>
      <c r="N97" s="67">
        <f>ROUND('общие характеристики'!W106*цены!F$20,2)</f>
        <v>0</v>
      </c>
      <c r="O97" s="68">
        <f>ROUND('общие характеристики'!X106*цены!G$20,2)</f>
        <v>0</v>
      </c>
    </row>
    <row r="98" spans="2:15" ht="15">
      <c r="B98" s="12">
        <v>91</v>
      </c>
      <c r="C98" s="34">
        <f t="shared" si="1"/>
        <v>0</v>
      </c>
      <c r="E98" s="12">
        <v>91</v>
      </c>
      <c r="F98" s="67">
        <f>ROUND('общие характеристики'!Q107*цены!C$13,2)</f>
        <v>0</v>
      </c>
      <c r="G98" s="67">
        <f>ROUND('общие характеристики'!R107*цены!D$13,2)</f>
        <v>0</v>
      </c>
      <c r="H98" s="67">
        <f>ROUND('общие характеристики'!S107*цены!E$13,2)</f>
        <v>0</v>
      </c>
      <c r="I98" s="68">
        <f>ROUND('общие характеристики'!T107*цены!F$13,2)</f>
        <v>0</v>
      </c>
      <c r="K98" s="51">
        <v>91</v>
      </c>
      <c r="L98" s="67">
        <f>ROUND('общие характеристики'!U107*цены!D$20,2)</f>
        <v>0</v>
      </c>
      <c r="M98" s="67">
        <f>ROUND('общие характеристики'!V107*цены!E$20,2)</f>
        <v>0</v>
      </c>
      <c r="N98" s="67">
        <f>ROUND('общие характеристики'!W107*цены!F$20,2)</f>
        <v>0</v>
      </c>
      <c r="O98" s="68">
        <f>ROUND('общие характеристики'!X107*цены!G$20,2)</f>
        <v>0</v>
      </c>
    </row>
    <row r="99" spans="2:15" ht="15">
      <c r="B99" s="12">
        <v>92</v>
      </c>
      <c r="C99" s="34">
        <f t="shared" si="1"/>
        <v>0</v>
      </c>
      <c r="E99" s="12">
        <v>92</v>
      </c>
      <c r="F99" s="67">
        <f>ROUND('общие характеристики'!Q108*цены!C$13,2)</f>
        <v>0</v>
      </c>
      <c r="G99" s="67">
        <f>ROUND('общие характеристики'!R108*цены!D$13,2)</f>
        <v>0</v>
      </c>
      <c r="H99" s="67">
        <f>ROUND('общие характеристики'!S108*цены!E$13,2)</f>
        <v>0</v>
      </c>
      <c r="I99" s="68">
        <f>ROUND('общие характеристики'!T108*цены!F$13,2)</f>
        <v>0</v>
      </c>
      <c r="K99" s="51">
        <v>92</v>
      </c>
      <c r="L99" s="67">
        <f>ROUND('общие характеристики'!U108*цены!D$20,2)</f>
        <v>0</v>
      </c>
      <c r="M99" s="67">
        <f>ROUND('общие характеристики'!V108*цены!E$20,2)</f>
        <v>0</v>
      </c>
      <c r="N99" s="67">
        <f>ROUND('общие характеристики'!W108*цены!F$20,2)</f>
        <v>0</v>
      </c>
      <c r="O99" s="68">
        <f>ROUND('общие характеристики'!X108*цены!G$20,2)</f>
        <v>0</v>
      </c>
    </row>
    <row r="100" spans="2:15" ht="15">
      <c r="B100" s="12">
        <v>93</v>
      </c>
      <c r="C100" s="34">
        <f t="shared" si="1"/>
        <v>0</v>
      </c>
      <c r="E100" s="12">
        <v>93</v>
      </c>
      <c r="F100" s="67">
        <f>ROUND('общие характеристики'!Q109*цены!C$13,2)</f>
        <v>0</v>
      </c>
      <c r="G100" s="67">
        <f>ROUND('общие характеристики'!R109*цены!D$13,2)</f>
        <v>0</v>
      </c>
      <c r="H100" s="67">
        <f>ROUND('общие характеристики'!S109*цены!E$13,2)</f>
        <v>0</v>
      </c>
      <c r="I100" s="68">
        <f>ROUND('общие характеристики'!T109*цены!F$13,2)</f>
        <v>0</v>
      </c>
      <c r="K100" s="51">
        <v>93</v>
      </c>
      <c r="L100" s="67">
        <f>ROUND('общие характеристики'!U109*цены!D$20,2)</f>
        <v>0</v>
      </c>
      <c r="M100" s="67">
        <f>ROUND('общие характеристики'!V109*цены!E$20,2)</f>
        <v>0</v>
      </c>
      <c r="N100" s="67">
        <f>ROUND('общие характеристики'!W109*цены!F$20,2)</f>
        <v>0</v>
      </c>
      <c r="O100" s="68">
        <f>ROUND('общие характеристики'!X109*цены!G$20,2)</f>
        <v>0</v>
      </c>
    </row>
    <row r="101" spans="2:15" ht="15">
      <c r="B101" s="12">
        <v>94</v>
      </c>
      <c r="C101" s="34">
        <f t="shared" si="1"/>
        <v>0</v>
      </c>
      <c r="E101" s="12">
        <v>94</v>
      </c>
      <c r="F101" s="67">
        <f>ROUND('общие характеристики'!Q110*цены!C$13,2)</f>
        <v>0</v>
      </c>
      <c r="G101" s="67">
        <f>ROUND('общие характеристики'!R110*цены!D$13,2)</f>
        <v>0</v>
      </c>
      <c r="H101" s="67">
        <f>ROUND('общие характеристики'!S110*цены!E$13,2)</f>
        <v>0</v>
      </c>
      <c r="I101" s="68">
        <f>ROUND('общие характеристики'!T110*цены!F$13,2)</f>
        <v>0</v>
      </c>
      <c r="K101" s="51">
        <v>94</v>
      </c>
      <c r="L101" s="67">
        <f>ROUND('общие характеристики'!U110*цены!D$20,2)</f>
        <v>0</v>
      </c>
      <c r="M101" s="67">
        <f>ROUND('общие характеристики'!V110*цены!E$20,2)</f>
        <v>0</v>
      </c>
      <c r="N101" s="67">
        <f>ROUND('общие характеристики'!W110*цены!F$20,2)</f>
        <v>0</v>
      </c>
      <c r="O101" s="68">
        <f>ROUND('общие характеристики'!X110*цены!G$20,2)</f>
        <v>0</v>
      </c>
    </row>
    <row r="102" spans="2:15" ht="15">
      <c r="B102" s="12">
        <v>95</v>
      </c>
      <c r="C102" s="34">
        <f t="shared" si="1"/>
        <v>0</v>
      </c>
      <c r="E102" s="12">
        <v>95</v>
      </c>
      <c r="F102" s="67">
        <f>ROUND('общие характеристики'!Q111*цены!C$13,2)</f>
        <v>0</v>
      </c>
      <c r="G102" s="67">
        <f>ROUND('общие характеристики'!R111*цены!D$13,2)</f>
        <v>0</v>
      </c>
      <c r="H102" s="67">
        <f>ROUND('общие характеристики'!S111*цены!E$13,2)</f>
        <v>0</v>
      </c>
      <c r="I102" s="68">
        <f>ROUND('общие характеристики'!T111*цены!F$13,2)</f>
        <v>0</v>
      </c>
      <c r="K102" s="51">
        <v>95</v>
      </c>
      <c r="L102" s="67">
        <f>ROUND('общие характеристики'!U111*цены!D$20,2)</f>
        <v>0</v>
      </c>
      <c r="M102" s="67">
        <f>ROUND('общие характеристики'!V111*цены!E$20,2)</f>
        <v>0</v>
      </c>
      <c r="N102" s="67">
        <f>ROUND('общие характеристики'!W111*цены!F$20,2)</f>
        <v>0</v>
      </c>
      <c r="O102" s="68">
        <f>ROUND('общие характеристики'!X111*цены!G$20,2)</f>
        <v>0</v>
      </c>
    </row>
    <row r="103" spans="2:15" ht="15">
      <c r="B103" s="12">
        <v>96</v>
      </c>
      <c r="C103" s="34">
        <f t="shared" si="1"/>
        <v>0</v>
      </c>
      <c r="E103" s="12">
        <v>96</v>
      </c>
      <c r="F103" s="67">
        <f>ROUND('общие характеристики'!Q112*цены!C$13,2)</f>
        <v>0</v>
      </c>
      <c r="G103" s="67">
        <f>ROUND('общие характеристики'!R112*цены!D$13,2)</f>
        <v>0</v>
      </c>
      <c r="H103" s="67">
        <f>ROUND('общие характеристики'!S112*цены!E$13,2)</f>
        <v>0</v>
      </c>
      <c r="I103" s="68">
        <f>ROUND('общие характеристики'!T112*цены!F$13,2)</f>
        <v>0</v>
      </c>
      <c r="K103" s="51">
        <v>96</v>
      </c>
      <c r="L103" s="67">
        <f>ROUND('общие характеристики'!U112*цены!D$20,2)</f>
        <v>0</v>
      </c>
      <c r="M103" s="67">
        <f>ROUND('общие характеристики'!V112*цены!E$20,2)</f>
        <v>0</v>
      </c>
      <c r="N103" s="67">
        <f>ROUND('общие характеристики'!W112*цены!F$20,2)</f>
        <v>0</v>
      </c>
      <c r="O103" s="68">
        <f>ROUND('общие характеристики'!X112*цены!G$20,2)</f>
        <v>0</v>
      </c>
    </row>
    <row r="104" spans="2:15" ht="15">
      <c r="B104" s="12">
        <v>97</v>
      </c>
      <c r="C104" s="34">
        <f t="shared" si="1"/>
        <v>0</v>
      </c>
      <c r="E104" s="12">
        <v>97</v>
      </c>
      <c r="F104" s="67">
        <f>ROUND('общие характеристики'!Q113*цены!C$13,2)</f>
        <v>0</v>
      </c>
      <c r="G104" s="67">
        <f>ROUND('общие характеристики'!R113*цены!D$13,2)</f>
        <v>0</v>
      </c>
      <c r="H104" s="67">
        <f>ROUND('общие характеристики'!S113*цены!E$13,2)</f>
        <v>0</v>
      </c>
      <c r="I104" s="68">
        <f>ROUND('общие характеристики'!T113*цены!F$13,2)</f>
        <v>0</v>
      </c>
      <c r="K104" s="51">
        <v>97</v>
      </c>
      <c r="L104" s="67">
        <f>ROUND('общие характеристики'!U113*цены!D$20,2)</f>
        <v>0</v>
      </c>
      <c r="M104" s="67">
        <f>ROUND('общие характеристики'!V113*цены!E$20,2)</f>
        <v>0</v>
      </c>
      <c r="N104" s="67">
        <f>ROUND('общие характеристики'!W113*цены!F$20,2)</f>
        <v>0</v>
      </c>
      <c r="O104" s="68">
        <f>ROUND('общие характеристики'!X113*цены!G$20,2)</f>
        <v>0</v>
      </c>
    </row>
    <row r="105" spans="2:15" ht="15">
      <c r="B105" s="12">
        <v>98</v>
      </c>
      <c r="C105" s="34">
        <f t="shared" si="1"/>
        <v>0</v>
      </c>
      <c r="E105" s="12">
        <v>98</v>
      </c>
      <c r="F105" s="67">
        <f>ROUND('общие характеристики'!Q114*цены!C$13,2)</f>
        <v>0</v>
      </c>
      <c r="G105" s="67">
        <f>ROUND('общие характеристики'!R114*цены!D$13,2)</f>
        <v>0</v>
      </c>
      <c r="H105" s="67">
        <f>ROUND('общие характеристики'!S114*цены!E$13,2)</f>
        <v>0</v>
      </c>
      <c r="I105" s="68">
        <f>ROUND('общие характеристики'!T114*цены!F$13,2)</f>
        <v>0</v>
      </c>
      <c r="K105" s="51">
        <v>98</v>
      </c>
      <c r="L105" s="67">
        <f>ROUND('общие характеристики'!U114*цены!D$20,2)</f>
        <v>0</v>
      </c>
      <c r="M105" s="67">
        <f>ROUND('общие характеристики'!V114*цены!E$20,2)</f>
        <v>0</v>
      </c>
      <c r="N105" s="67">
        <f>ROUND('общие характеристики'!W114*цены!F$20,2)</f>
        <v>0</v>
      </c>
      <c r="O105" s="68">
        <f>ROUND('общие характеристики'!X114*цены!G$20,2)</f>
        <v>0</v>
      </c>
    </row>
    <row r="106" spans="2:15" ht="15">
      <c r="B106" s="12">
        <v>99</v>
      </c>
      <c r="C106" s="34">
        <f t="shared" si="1"/>
        <v>0</v>
      </c>
      <c r="E106" s="12">
        <v>99</v>
      </c>
      <c r="F106" s="67">
        <f>ROUND('общие характеристики'!Q115*цены!C$13,2)</f>
        <v>0</v>
      </c>
      <c r="G106" s="67">
        <f>ROUND('общие характеристики'!R115*цены!D$13,2)</f>
        <v>0</v>
      </c>
      <c r="H106" s="67">
        <f>ROUND('общие характеристики'!S115*цены!E$13,2)</f>
        <v>0</v>
      </c>
      <c r="I106" s="68">
        <f>ROUND('общие характеристики'!T115*цены!F$13,2)</f>
        <v>0</v>
      </c>
      <c r="K106" s="51">
        <v>99</v>
      </c>
      <c r="L106" s="67">
        <f>ROUND('общие характеристики'!U115*цены!D$20,2)</f>
        <v>0</v>
      </c>
      <c r="M106" s="67">
        <f>ROUND('общие характеристики'!V115*цены!E$20,2)</f>
        <v>0</v>
      </c>
      <c r="N106" s="67">
        <f>ROUND('общие характеристики'!W115*цены!F$20,2)</f>
        <v>0</v>
      </c>
      <c r="O106" s="68">
        <f>ROUND('общие характеристики'!X115*цены!G$20,2)</f>
        <v>0</v>
      </c>
    </row>
    <row r="107" spans="2:15" ht="15">
      <c r="B107" s="12">
        <v>100</v>
      </c>
      <c r="C107" s="34">
        <f t="shared" si="1"/>
        <v>0</v>
      </c>
      <c r="E107" s="12">
        <v>100</v>
      </c>
      <c r="F107" s="67">
        <f>ROUND('общие характеристики'!Q116*цены!C$13,2)</f>
        <v>0</v>
      </c>
      <c r="G107" s="67">
        <f>ROUND('общие характеристики'!R116*цены!D$13,2)</f>
        <v>0</v>
      </c>
      <c r="H107" s="67">
        <f>ROUND('общие характеристики'!S116*цены!E$13,2)</f>
        <v>0</v>
      </c>
      <c r="I107" s="68">
        <f>ROUND('общие характеристики'!T116*цены!F$13,2)</f>
        <v>0</v>
      </c>
      <c r="K107" s="51">
        <v>100</v>
      </c>
      <c r="L107" s="67">
        <f>ROUND('общие характеристики'!U116*цены!D$20,2)</f>
        <v>0</v>
      </c>
      <c r="M107" s="67">
        <f>ROUND('общие характеристики'!V116*цены!E$20,2)</f>
        <v>0</v>
      </c>
      <c r="N107" s="67">
        <f>ROUND('общие характеристики'!W116*цены!F$20,2)</f>
        <v>0</v>
      </c>
      <c r="O107" s="68">
        <f>ROUND('общие характеристики'!X116*цены!G$20,2)</f>
        <v>0</v>
      </c>
    </row>
  </sheetData>
  <sheetProtection password="CC96" sheet="1" objects="1" scenarios="1" selectLockedCells="1" selectUnlockedCells="1"/>
  <mergeCells count="7">
    <mergeCell ref="B6:B7"/>
    <mergeCell ref="B5:C5"/>
    <mergeCell ref="E6:E7"/>
    <mergeCell ref="C6:C7"/>
    <mergeCell ref="K5:O5"/>
    <mergeCell ref="E5:I5"/>
    <mergeCell ref="K6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zoomScale="80" zoomScaleNormal="80" workbookViewId="0" topLeftCell="A1">
      <selection activeCell="H25" sqref="H25"/>
    </sheetView>
  </sheetViews>
  <sheetFormatPr defaultColWidth="9.140625" defaultRowHeight="15"/>
  <cols>
    <col min="1" max="1" width="5.8515625" style="3" customWidth="1"/>
    <col min="2" max="2" width="9.8515625" style="3" customWidth="1"/>
    <col min="3" max="3" width="19.28125" style="3" customWidth="1"/>
    <col min="4" max="4" width="20.28125" style="3" customWidth="1"/>
    <col min="5" max="5" width="21.7109375" style="3" customWidth="1"/>
    <col min="6" max="6" width="19.7109375" style="3" customWidth="1"/>
    <col min="7" max="7" width="21.140625" style="3" customWidth="1"/>
    <col min="8" max="8" width="17.7109375" style="3" customWidth="1"/>
    <col min="9" max="9" width="21.28125" style="3" customWidth="1"/>
    <col min="10" max="10" width="5.57421875" style="3" customWidth="1"/>
    <col min="11" max="11" width="24.421875" style="3" customWidth="1"/>
    <col min="12" max="12" width="23.7109375" style="3" customWidth="1"/>
    <col min="13" max="13" width="13.8515625" style="3" customWidth="1"/>
    <col min="14" max="14" width="12.57421875" style="3" customWidth="1"/>
    <col min="15" max="16384" width="9.140625" style="3" customWidth="1"/>
  </cols>
  <sheetData>
    <row r="1" ht="15.75" thickBot="1"/>
    <row r="2" spans="3:4" ht="12.75" customHeight="1" thickBot="1">
      <c r="C2" s="11" t="str">
        <f>'общие характеристики'!$D$8</f>
        <v>26 июля 2016 г.</v>
      </c>
      <c r="D2" s="4" t="s">
        <v>29</v>
      </c>
    </row>
    <row r="3" ht="19.5" customHeight="1" thickBot="1"/>
    <row r="4" spans="1:9" s="22" customFormat="1" ht="27" customHeight="1" thickBot="1">
      <c r="A4" s="3"/>
      <c r="B4" s="3"/>
      <c r="C4" s="3"/>
      <c r="D4" s="3"/>
      <c r="E4" s="300" t="s">
        <v>41</v>
      </c>
      <c r="F4" s="301"/>
      <c r="G4" s="302"/>
      <c r="H4" s="300" t="s">
        <v>54</v>
      </c>
      <c r="I4" s="302"/>
    </row>
    <row r="5" spans="1:14" s="22" customFormat="1" ht="78" customHeight="1" thickBot="1">
      <c r="A5" s="3"/>
      <c r="B5" s="3"/>
      <c r="C5" s="3"/>
      <c r="D5" s="3"/>
      <c r="E5" s="190" t="s">
        <v>42</v>
      </c>
      <c r="F5" s="38" t="s">
        <v>43</v>
      </c>
      <c r="G5" s="37" t="s">
        <v>46</v>
      </c>
      <c r="H5" s="310" t="s">
        <v>66</v>
      </c>
      <c r="I5" s="311"/>
      <c r="L5" s="54" t="s">
        <v>68</v>
      </c>
      <c r="M5" s="54" t="s">
        <v>65</v>
      </c>
      <c r="N5" s="54" t="s">
        <v>67</v>
      </c>
    </row>
    <row r="6" spans="5:14" ht="26.25" customHeight="1">
      <c r="E6" s="191" t="s">
        <v>44</v>
      </c>
      <c r="F6" s="39" t="s">
        <v>47</v>
      </c>
      <c r="G6" s="36" t="s">
        <v>45</v>
      </c>
      <c r="H6" s="44" t="s">
        <v>12</v>
      </c>
      <c r="I6" s="42" t="s">
        <v>56</v>
      </c>
      <c r="K6" s="64"/>
      <c r="L6" s="55"/>
      <c r="M6" s="55"/>
      <c r="N6" s="55"/>
    </row>
    <row r="7" spans="5:14" ht="15.75" thickBot="1">
      <c r="E7" s="41">
        <v>5000</v>
      </c>
      <c r="F7" s="40">
        <v>15</v>
      </c>
      <c r="G7" s="52">
        <v>300</v>
      </c>
      <c r="H7" s="161" t="s">
        <v>3</v>
      </c>
      <c r="I7" s="164">
        <v>1</v>
      </c>
      <c r="K7" s="56" t="s">
        <v>57</v>
      </c>
      <c r="L7" s="56">
        <f>SUM(L8:L14)</f>
        <v>58.656</v>
      </c>
      <c r="M7" s="59">
        <v>1</v>
      </c>
      <c r="N7" s="59"/>
    </row>
    <row r="8" spans="8:14" ht="15">
      <c r="H8" s="162" t="s">
        <v>4</v>
      </c>
      <c r="I8" s="165">
        <v>1</v>
      </c>
      <c r="K8" s="65" t="s">
        <v>58</v>
      </c>
      <c r="L8" s="57">
        <v>7.065</v>
      </c>
      <c r="M8" s="60">
        <f>L8/$L$7</f>
        <v>0.12044803600654666</v>
      </c>
      <c r="N8" s="62">
        <v>1</v>
      </c>
    </row>
    <row r="9" spans="6:14" ht="15.75" thickBot="1">
      <c r="F9" s="27"/>
      <c r="H9" s="161" t="s">
        <v>96</v>
      </c>
      <c r="I9" s="164">
        <v>0.92</v>
      </c>
      <c r="K9" s="56" t="s">
        <v>59</v>
      </c>
      <c r="L9" s="57">
        <v>6.156</v>
      </c>
      <c r="M9" s="60">
        <f aca="true" t="shared" si="0" ref="M9:M14">L9/$L$7</f>
        <v>0.10495090016366612</v>
      </c>
      <c r="N9" s="62">
        <f aca="true" t="shared" si="1" ref="N9:N14">ROUND(M9/$M$8,2)</f>
        <v>0.87</v>
      </c>
    </row>
    <row r="10" spans="3:14" ht="15">
      <c r="C10" s="303" t="s">
        <v>48</v>
      </c>
      <c r="D10" s="304"/>
      <c r="E10" s="304"/>
      <c r="F10" s="305"/>
      <c r="H10" s="161" t="s">
        <v>5</v>
      </c>
      <c r="I10" s="164">
        <v>1.03</v>
      </c>
      <c r="K10" s="56" t="s">
        <v>60</v>
      </c>
      <c r="L10" s="57">
        <v>7.271</v>
      </c>
      <c r="M10" s="60">
        <f t="shared" si="0"/>
        <v>0.1239600381887616</v>
      </c>
      <c r="N10" s="62">
        <f t="shared" si="1"/>
        <v>1.03</v>
      </c>
    </row>
    <row r="11" spans="2:14" ht="15" customHeight="1">
      <c r="B11" s="53"/>
      <c r="C11" s="308" t="s">
        <v>28</v>
      </c>
      <c r="D11" s="306" t="s">
        <v>135</v>
      </c>
      <c r="E11" s="307" t="s">
        <v>41</v>
      </c>
      <c r="F11" s="309" t="s">
        <v>55</v>
      </c>
      <c r="G11" s="45"/>
      <c r="H11" s="161" t="s">
        <v>6</v>
      </c>
      <c r="I11" s="164">
        <v>0.94</v>
      </c>
      <c r="K11" s="56" t="s">
        <v>61</v>
      </c>
      <c r="L11" s="57">
        <v>6.838</v>
      </c>
      <c r="M11" s="60">
        <f t="shared" si="0"/>
        <v>0.11657801418439717</v>
      </c>
      <c r="N11" s="62">
        <f t="shared" si="1"/>
        <v>0.97</v>
      </c>
    </row>
    <row r="12" spans="2:14" ht="15">
      <c r="B12" s="53"/>
      <c r="C12" s="308"/>
      <c r="D12" s="306"/>
      <c r="E12" s="307"/>
      <c r="F12" s="309"/>
      <c r="H12" s="161" t="s">
        <v>7</v>
      </c>
      <c r="I12" s="164">
        <v>1.81</v>
      </c>
      <c r="K12" s="56" t="s">
        <v>62</v>
      </c>
      <c r="L12" s="57">
        <v>6.648</v>
      </c>
      <c r="M12" s="60">
        <f t="shared" si="0"/>
        <v>0.11333878887070375</v>
      </c>
      <c r="N12" s="62">
        <f t="shared" si="1"/>
        <v>0.94</v>
      </c>
    </row>
    <row r="13" spans="3:14" ht="15.75" customHeight="1" thickBot="1">
      <c r="C13" s="43">
        <v>1</v>
      </c>
      <c r="D13" s="35">
        <f>'общие характеристики'!$N17</f>
        <v>0</v>
      </c>
      <c r="E13" s="47">
        <f>IF('общие характеристики'!$C17&gt;0,ROUND(VLOOKUP('общие характеристики'!$C17,затраты!$H$7:$I$13,2,FALSE)*ROUND('общие характеристики'!$O17/$E$7,2)*$F$7*$G$7,2),0)</f>
        <v>0</v>
      </c>
      <c r="F13" s="48">
        <f>ROUND($D13+$E13,2)</f>
        <v>0</v>
      </c>
      <c r="H13" s="163" t="s">
        <v>8</v>
      </c>
      <c r="I13" s="166">
        <v>1.68</v>
      </c>
      <c r="K13" s="56" t="s">
        <v>63</v>
      </c>
      <c r="L13" s="57">
        <v>12.815</v>
      </c>
      <c r="M13" s="60">
        <f t="shared" si="0"/>
        <v>0.21847722313147844</v>
      </c>
      <c r="N13" s="62">
        <f t="shared" si="1"/>
        <v>1.81</v>
      </c>
    </row>
    <row r="14" spans="3:14" ht="15.75" customHeight="1" thickBot="1">
      <c r="C14" s="43">
        <v>2</v>
      </c>
      <c r="D14" s="35">
        <f>'общие характеристики'!$N18</f>
        <v>0</v>
      </c>
      <c r="E14" s="47">
        <f>IF('общие характеристики'!$C18&gt;0,ROUND(VLOOKUP('общие характеристики'!$C18,затраты!$H$7:$I$13,2,FALSE)*ROUND('общие характеристики'!$O18/$E$7,2)*$F$7*$G$7,2),0)</f>
        <v>338.4</v>
      </c>
      <c r="F14" s="48">
        <f aca="true" t="shared" si="2" ref="F14:F77">ROUND($D14+$E14,2)</f>
        <v>338.4</v>
      </c>
      <c r="K14" s="66" t="s">
        <v>64</v>
      </c>
      <c r="L14" s="58">
        <v>11.863</v>
      </c>
      <c r="M14" s="61">
        <f t="shared" si="0"/>
        <v>0.20224699945444627</v>
      </c>
      <c r="N14" s="63">
        <f t="shared" si="1"/>
        <v>1.68</v>
      </c>
    </row>
    <row r="15" spans="3:6" ht="15.75" customHeight="1">
      <c r="C15" s="43">
        <v>3</v>
      </c>
      <c r="D15" s="35">
        <f>'общие характеристики'!$N19</f>
        <v>0</v>
      </c>
      <c r="E15" s="47">
        <f>IF('общие характеристики'!$C19&gt;0,ROUND(VLOOKUP('общие характеристики'!$C19,затраты!$H$7:$I$13,2,FALSE)*ROUND('общие характеристики'!$O19/$E$7,2)*$F$7*$G$7,2),0)</f>
        <v>169.2</v>
      </c>
      <c r="F15" s="48">
        <f t="shared" si="2"/>
        <v>169.2</v>
      </c>
    </row>
    <row r="16" spans="3:6" ht="15.75" customHeight="1">
      <c r="C16" s="43">
        <v>4</v>
      </c>
      <c r="D16" s="35">
        <f>'общие характеристики'!$N20</f>
        <v>0</v>
      </c>
      <c r="E16" s="47">
        <f>IF('общие характеристики'!$C20&gt;0,ROUND(VLOOKUP('общие характеристики'!$C20,затраты!$H$7:$I$13,2,FALSE)*ROUND('общие характеристики'!$O20/$E$7,2)*$F$7*$G$7,2),0)</f>
        <v>338.4</v>
      </c>
      <c r="F16" s="48">
        <f t="shared" si="2"/>
        <v>338.4</v>
      </c>
    </row>
    <row r="17" spans="3:6" ht="15.75" customHeight="1">
      <c r="C17" s="43">
        <v>5</v>
      </c>
      <c r="D17" s="35">
        <f>'общие характеристики'!$N21</f>
        <v>0</v>
      </c>
      <c r="E17" s="47">
        <f>IF('общие характеристики'!$C21&gt;0,ROUND(VLOOKUP('общие характеристики'!$C21,затраты!$H$7:$I$13,2,FALSE)*ROUND('общие характеристики'!$O21/$E$7,2)*$F$7*$G$7,2),0)</f>
        <v>338.4</v>
      </c>
      <c r="F17" s="48">
        <f t="shared" si="2"/>
        <v>338.4</v>
      </c>
    </row>
    <row r="18" spans="3:6" ht="15.75" customHeight="1">
      <c r="C18" s="43">
        <v>6</v>
      </c>
      <c r="D18" s="35">
        <f>'общие характеристики'!$N22</f>
        <v>0</v>
      </c>
      <c r="E18" s="47">
        <f>IF('общие характеристики'!$C22&gt;0,ROUND(VLOOKUP('общие характеристики'!$C22,затраты!$H$7:$I$13,2,FALSE)*ROUND('общие характеристики'!$O22/$E$7,2)*$F$7*$G$7,2),0)</f>
        <v>169.2</v>
      </c>
      <c r="F18" s="48">
        <f t="shared" si="2"/>
        <v>169.2</v>
      </c>
    </row>
    <row r="19" spans="3:6" ht="15.75" customHeight="1">
      <c r="C19" s="43">
        <v>7</v>
      </c>
      <c r="D19" s="35">
        <f>'общие характеристики'!$N23</f>
        <v>0</v>
      </c>
      <c r="E19" s="47">
        <f>IF('общие характеристики'!$C23&gt;0,ROUND(VLOOKUP('общие характеристики'!$C23,затраты!$H$7:$I$13,2,FALSE)*ROUND('общие характеристики'!$O23/$E$7,2)*$F$7*$G$7,2),0)</f>
        <v>169.2</v>
      </c>
      <c r="F19" s="48">
        <f t="shared" si="2"/>
        <v>169.2</v>
      </c>
    </row>
    <row r="20" spans="3:6" ht="15.75" customHeight="1">
      <c r="C20" s="43">
        <v>8</v>
      </c>
      <c r="D20" s="35">
        <f>'общие характеристики'!$N24</f>
        <v>0</v>
      </c>
      <c r="E20" s="47">
        <f>IF('общие характеристики'!$C24&gt;0,ROUND(VLOOKUP('общие характеристики'!$C24,затраты!$H$7:$I$13,2,FALSE)*ROUND('общие характеристики'!$O24/$E$7,2)*$F$7*$G$7,2),0)</f>
        <v>169.2</v>
      </c>
      <c r="F20" s="48">
        <f t="shared" si="2"/>
        <v>169.2</v>
      </c>
    </row>
    <row r="21" spans="3:6" ht="15.75" customHeight="1">
      <c r="C21" s="43">
        <v>9</v>
      </c>
      <c r="D21" s="35">
        <f>'общие характеристики'!$N25</f>
        <v>0</v>
      </c>
      <c r="E21" s="47">
        <f>IF('общие характеристики'!$C25&gt;0,ROUND(VLOOKUP('общие характеристики'!$C25,затраты!$H$7:$I$13,2,FALSE)*ROUND('общие характеристики'!$O25/$E$7,2)*$F$7*$G$7,2),0)</f>
        <v>338.4</v>
      </c>
      <c r="F21" s="48">
        <f t="shared" si="2"/>
        <v>338.4</v>
      </c>
    </row>
    <row r="22" spans="2:6" ht="15.75" customHeight="1">
      <c r="B22" s="26"/>
      <c r="C22" s="43">
        <v>10</v>
      </c>
      <c r="D22" s="35">
        <f>'общие характеристики'!$N26</f>
        <v>0</v>
      </c>
      <c r="E22" s="47">
        <f>IF('общие характеристики'!$C26&gt;0,ROUND(VLOOKUP('общие характеристики'!$C26,затраты!$H$7:$I$13,2,FALSE)*ROUND('общие характеристики'!$O26/$E$7,2)*$F$7*$G$7,2),0)</f>
        <v>169.2</v>
      </c>
      <c r="F22" s="48">
        <f t="shared" si="2"/>
        <v>169.2</v>
      </c>
    </row>
    <row r="23" spans="3:6" ht="15.75" customHeight="1">
      <c r="C23" s="43">
        <v>11</v>
      </c>
      <c r="D23" s="35">
        <f>'общие характеристики'!$N27</f>
        <v>0</v>
      </c>
      <c r="E23" s="47">
        <f>IF('общие характеристики'!$C27&gt;0,ROUND(VLOOKUP('общие характеристики'!$C27,затраты!$H$7:$I$13,2,FALSE)*ROUND('общие характеристики'!$O27/$E$7,2)*$F$7*$G$7,2),0)</f>
        <v>338.4</v>
      </c>
      <c r="F23" s="48">
        <f t="shared" si="2"/>
        <v>338.4</v>
      </c>
    </row>
    <row r="24" spans="3:6" ht="15.75" customHeight="1">
      <c r="C24" s="43">
        <v>12</v>
      </c>
      <c r="D24" s="35">
        <f>'общие характеристики'!$N28</f>
        <v>0</v>
      </c>
      <c r="E24" s="47">
        <f>IF('общие характеристики'!$C28&gt;0,ROUND(VLOOKUP('общие характеристики'!$C28,затраты!$H$7:$I$13,2,FALSE)*ROUND('общие характеристики'!$O28/$E$7,2)*$F$7*$G$7,2),0)</f>
        <v>42.3</v>
      </c>
      <c r="F24" s="48">
        <f t="shared" si="2"/>
        <v>42.3</v>
      </c>
    </row>
    <row r="25" spans="3:6" ht="15.75" customHeight="1">
      <c r="C25" s="43">
        <v>13</v>
      </c>
      <c r="D25" s="35">
        <f>'общие характеристики'!$N29</f>
        <v>0</v>
      </c>
      <c r="E25" s="47">
        <f>IF('общие характеристики'!$C29&gt;0,ROUND(VLOOKUP('общие характеристики'!$C29,затраты!$H$7:$I$13,2,FALSE)*ROUND('общие характеристики'!$O29/$E$7,2)*$F$7*$G$7,2),0)</f>
        <v>0</v>
      </c>
      <c r="F25" s="48">
        <f t="shared" si="2"/>
        <v>0</v>
      </c>
    </row>
    <row r="26" spans="3:6" ht="15.75" customHeight="1">
      <c r="C26" s="43">
        <v>14</v>
      </c>
      <c r="D26" s="35">
        <f>'общие характеристики'!$N30</f>
        <v>0</v>
      </c>
      <c r="E26" s="47">
        <f>IF('общие характеристики'!$C30&gt;0,ROUND(VLOOKUP('общие характеристики'!$C30,затраты!$H$7:$I$13,2,FALSE)*ROUND('общие характеристики'!$O30/$E$7,2)*$F$7*$G$7,2),0)</f>
        <v>0</v>
      </c>
      <c r="F26" s="48">
        <f t="shared" si="2"/>
        <v>0</v>
      </c>
    </row>
    <row r="27" spans="3:6" ht="15.75" customHeight="1">
      <c r="C27" s="43">
        <v>15</v>
      </c>
      <c r="D27" s="35">
        <f>'общие характеристики'!$N31</f>
        <v>0</v>
      </c>
      <c r="E27" s="47">
        <f>IF('общие характеристики'!$C31&gt;0,ROUND(VLOOKUP('общие характеристики'!$C31,затраты!$H$7:$I$13,2,FALSE)*ROUND('общие характеристики'!$O31/$E$7,2)*$F$7*$G$7,2),0)</f>
        <v>0</v>
      </c>
      <c r="F27" s="48">
        <f t="shared" si="2"/>
        <v>0</v>
      </c>
    </row>
    <row r="28" spans="3:6" ht="15.75" customHeight="1">
      <c r="C28" s="43">
        <v>16</v>
      </c>
      <c r="D28" s="35">
        <f>'общие характеристики'!$N32</f>
        <v>0</v>
      </c>
      <c r="E28" s="47">
        <f>IF('общие характеристики'!$C32&gt;0,ROUND(VLOOKUP('общие характеристики'!$C32,затраты!$H$7:$I$13,2,FALSE)*ROUND('общие характеристики'!$O32/$E$7,2)*$F$7*$G$7,2),0)</f>
        <v>0</v>
      </c>
      <c r="F28" s="48">
        <f t="shared" si="2"/>
        <v>0</v>
      </c>
    </row>
    <row r="29" spans="3:6" ht="15.75" customHeight="1">
      <c r="C29" s="43">
        <v>17</v>
      </c>
      <c r="D29" s="35">
        <f>'общие характеристики'!$N33</f>
        <v>0</v>
      </c>
      <c r="E29" s="47">
        <f>IF('общие характеристики'!$C33&gt;0,ROUND(VLOOKUP('общие характеристики'!$C33,затраты!$H$7:$I$13,2,FALSE)*ROUND('общие характеристики'!$O33/$E$7,2)*$F$7*$G$7,2),0)</f>
        <v>0</v>
      </c>
      <c r="F29" s="48">
        <f t="shared" si="2"/>
        <v>0</v>
      </c>
    </row>
    <row r="30" spans="3:6" ht="15.75" customHeight="1">
      <c r="C30" s="43">
        <v>18</v>
      </c>
      <c r="D30" s="35">
        <f>'общие характеристики'!$N34</f>
        <v>0</v>
      </c>
      <c r="E30" s="47">
        <f>IF('общие характеристики'!$C34&gt;0,ROUND(VLOOKUP('общие характеристики'!$C34,затраты!$H$7:$I$13,2,FALSE)*ROUND('общие характеристики'!$O34/$E$7,2)*$F$7*$G$7,2),0)</f>
        <v>0</v>
      </c>
      <c r="F30" s="48">
        <f t="shared" si="2"/>
        <v>0</v>
      </c>
    </row>
    <row r="31" spans="3:6" ht="15.75" customHeight="1">
      <c r="C31" s="43">
        <v>19</v>
      </c>
      <c r="D31" s="35">
        <f>'общие характеристики'!$N35</f>
        <v>0</v>
      </c>
      <c r="E31" s="47">
        <f>IF('общие характеристики'!$C35&gt;0,ROUND(VLOOKUP('общие характеристики'!$C35,затраты!$H$7:$I$13,2,FALSE)*ROUND('общие характеристики'!$O35/$E$7,2)*$F$7*$G$7,2),0)</f>
        <v>0</v>
      </c>
      <c r="F31" s="48">
        <f t="shared" si="2"/>
        <v>0</v>
      </c>
    </row>
    <row r="32" spans="3:6" ht="15.75" customHeight="1">
      <c r="C32" s="43">
        <v>20</v>
      </c>
      <c r="D32" s="35">
        <f>'общие характеристики'!$N36</f>
        <v>0</v>
      </c>
      <c r="E32" s="47">
        <f>IF('общие характеристики'!$C36&gt;0,ROUND(VLOOKUP('общие характеристики'!$C36,затраты!$H$7:$I$13,2,FALSE)*ROUND('общие характеристики'!$O36/$E$7,2)*$F$7*$G$7,2),0)</f>
        <v>0</v>
      </c>
      <c r="F32" s="48">
        <f t="shared" si="2"/>
        <v>0</v>
      </c>
    </row>
    <row r="33" spans="3:6" ht="15.75" customHeight="1">
      <c r="C33" s="43">
        <v>21</v>
      </c>
      <c r="D33" s="35">
        <f>'общие характеристики'!$N37</f>
        <v>0</v>
      </c>
      <c r="E33" s="47">
        <f>IF('общие характеристики'!$C37&gt;0,ROUND(VLOOKUP('общие характеристики'!$C37,затраты!$H$7:$I$13,2,FALSE)*ROUND('общие характеристики'!$O37/$E$7,2)*$F$7*$G$7,2),0)</f>
        <v>0</v>
      </c>
      <c r="F33" s="48">
        <f t="shared" si="2"/>
        <v>0</v>
      </c>
    </row>
    <row r="34" spans="3:6" ht="15.75" customHeight="1">
      <c r="C34" s="43">
        <v>22</v>
      </c>
      <c r="D34" s="35">
        <f>'общие характеристики'!$N38</f>
        <v>0</v>
      </c>
      <c r="E34" s="47">
        <f>IF('общие характеристики'!$C38&gt;0,ROUND(VLOOKUP('общие характеристики'!$C38,затраты!$H$7:$I$13,2,FALSE)*ROUND('общие характеристики'!$O38/$E$7,2)*$F$7*$G$7,2),0)</f>
        <v>0</v>
      </c>
      <c r="F34" s="48">
        <f t="shared" si="2"/>
        <v>0</v>
      </c>
    </row>
    <row r="35" spans="3:6" ht="15.75" customHeight="1">
      <c r="C35" s="43">
        <v>23</v>
      </c>
      <c r="D35" s="35">
        <f>'общие характеристики'!$N39</f>
        <v>0</v>
      </c>
      <c r="E35" s="47">
        <f>IF('общие характеристики'!$C39&gt;0,ROUND(VLOOKUP('общие характеристики'!$C39,затраты!$H$7:$I$13,2,FALSE)*ROUND('общие характеристики'!$O39/$E$7,2)*$F$7*$G$7,2),0)</f>
        <v>0</v>
      </c>
      <c r="F35" s="48">
        <f t="shared" si="2"/>
        <v>0</v>
      </c>
    </row>
    <row r="36" spans="3:6" ht="15.75" customHeight="1">
      <c r="C36" s="43">
        <v>24</v>
      </c>
      <c r="D36" s="35">
        <f>'общие характеристики'!$N40</f>
        <v>0</v>
      </c>
      <c r="E36" s="47">
        <f>IF('общие характеристики'!$C40&gt;0,ROUND(VLOOKUP('общие характеристики'!$C40,затраты!$H$7:$I$13,2,FALSE)*ROUND('общие характеристики'!$O40/$E$7,2)*$F$7*$G$7,2),0)</f>
        <v>0</v>
      </c>
      <c r="F36" s="48">
        <f t="shared" si="2"/>
        <v>0</v>
      </c>
    </row>
    <row r="37" spans="3:6" ht="15.75" customHeight="1">
      <c r="C37" s="43">
        <v>25</v>
      </c>
      <c r="D37" s="35">
        <f>'общие характеристики'!$N41</f>
        <v>0</v>
      </c>
      <c r="E37" s="47">
        <f>IF('общие характеристики'!$C41&gt;0,ROUND(VLOOKUP('общие характеристики'!$C41,затраты!$H$7:$I$13,2,FALSE)*ROUND('общие характеристики'!$O41/$E$7,2)*$F$7*$G$7,2),0)</f>
        <v>0</v>
      </c>
      <c r="F37" s="48">
        <f t="shared" si="2"/>
        <v>0</v>
      </c>
    </row>
    <row r="38" spans="3:6" ht="15.75" customHeight="1">
      <c r="C38" s="43">
        <v>26</v>
      </c>
      <c r="D38" s="35">
        <f>'общие характеристики'!$N42</f>
        <v>0</v>
      </c>
      <c r="E38" s="47">
        <f>IF('общие характеристики'!$C42&gt;0,ROUND(VLOOKUP('общие характеристики'!$C42,затраты!$H$7:$I$13,2,FALSE)*ROUND('общие характеристики'!$O42/$E$7,2)*$F$7*$G$7,2),0)</f>
        <v>0</v>
      </c>
      <c r="F38" s="48">
        <f t="shared" si="2"/>
        <v>0</v>
      </c>
    </row>
    <row r="39" spans="3:6" ht="15.75" customHeight="1">
      <c r="C39" s="43">
        <v>27</v>
      </c>
      <c r="D39" s="35">
        <f>'общие характеристики'!$N43</f>
        <v>0</v>
      </c>
      <c r="E39" s="47">
        <f>IF('общие характеристики'!$C43&gt;0,ROUND(VLOOKUP('общие характеристики'!$C43,затраты!$H$7:$I$13,2,FALSE)*ROUND('общие характеристики'!$O43/$E$7,2)*$F$7*$G$7,2),0)</f>
        <v>0</v>
      </c>
      <c r="F39" s="48">
        <f t="shared" si="2"/>
        <v>0</v>
      </c>
    </row>
    <row r="40" spans="3:6" ht="15.75" customHeight="1">
      <c r="C40" s="43">
        <v>28</v>
      </c>
      <c r="D40" s="35">
        <f>'общие характеристики'!$N44</f>
        <v>0</v>
      </c>
      <c r="E40" s="47">
        <f>IF('общие характеристики'!$C44&gt;0,ROUND(VLOOKUP('общие характеристики'!$C44,затраты!$H$7:$I$13,2,FALSE)*ROUND('общие характеристики'!$O44/$E$7,2)*$F$7*$G$7,2),0)</f>
        <v>0</v>
      </c>
      <c r="F40" s="48">
        <f t="shared" si="2"/>
        <v>0</v>
      </c>
    </row>
    <row r="41" spans="3:6" ht="15.75" customHeight="1">
      <c r="C41" s="43">
        <v>29</v>
      </c>
      <c r="D41" s="35">
        <f>'общие характеристики'!$N45</f>
        <v>0</v>
      </c>
      <c r="E41" s="47">
        <f>IF('общие характеристики'!$C45&gt;0,ROUND(VLOOKUP('общие характеристики'!$C45,затраты!$H$7:$I$13,2,FALSE)*ROUND('общие характеристики'!$O45/$E$7,2)*$F$7*$G$7,2),0)</f>
        <v>0</v>
      </c>
      <c r="F41" s="48">
        <f t="shared" si="2"/>
        <v>0</v>
      </c>
    </row>
    <row r="42" spans="3:6" ht="15.75" customHeight="1">
      <c r="C42" s="43">
        <v>30</v>
      </c>
      <c r="D42" s="35">
        <f>'общие характеристики'!$N46</f>
        <v>0</v>
      </c>
      <c r="E42" s="47">
        <f>IF('общие характеристики'!$C46&gt;0,ROUND(VLOOKUP('общие характеристики'!$C46,затраты!$H$7:$I$13,2,FALSE)*ROUND('общие характеристики'!$O46/$E$7,2)*$F$7*$G$7,2),0)</f>
        <v>0</v>
      </c>
      <c r="F42" s="48">
        <f t="shared" si="2"/>
        <v>0</v>
      </c>
    </row>
    <row r="43" spans="3:6" ht="15">
      <c r="C43" s="43">
        <v>31</v>
      </c>
      <c r="D43" s="35">
        <f>'общие характеристики'!$N47</f>
        <v>0</v>
      </c>
      <c r="E43" s="47">
        <f>IF('общие характеристики'!$C47&gt;0,ROUND(VLOOKUP('общие характеристики'!$C47,затраты!$H$7:$I$13,2,FALSE)*ROUND('общие характеристики'!$O47/$E$7,2)*$F$7*$G$7,2),0)</f>
        <v>0</v>
      </c>
      <c r="F43" s="48">
        <f t="shared" si="2"/>
        <v>0</v>
      </c>
    </row>
    <row r="44" spans="3:6" ht="15">
      <c r="C44" s="43">
        <v>32</v>
      </c>
      <c r="D44" s="35">
        <f>'общие характеристики'!$N48</f>
        <v>0</v>
      </c>
      <c r="E44" s="47">
        <f>IF('общие характеристики'!$C48&gt;0,ROUND(VLOOKUP('общие характеристики'!$C48,затраты!$H$7:$I$13,2,FALSE)*ROUND('общие характеристики'!$O48/$E$7,2)*$F$7*$G$7,2),0)</f>
        <v>0</v>
      </c>
      <c r="F44" s="48">
        <f t="shared" si="2"/>
        <v>0</v>
      </c>
    </row>
    <row r="45" spans="3:6" ht="15">
      <c r="C45" s="43">
        <v>33</v>
      </c>
      <c r="D45" s="35">
        <f>'общие характеристики'!$N49</f>
        <v>0</v>
      </c>
      <c r="E45" s="47">
        <f>IF('общие характеристики'!$C49&gt;0,ROUND(VLOOKUP('общие характеристики'!$C49,затраты!$H$7:$I$13,2,FALSE)*ROUND('общие характеристики'!$O49/$E$7,2)*$F$7*$G$7,2),0)</f>
        <v>0</v>
      </c>
      <c r="F45" s="48">
        <f t="shared" si="2"/>
        <v>0</v>
      </c>
    </row>
    <row r="46" spans="3:6" ht="15">
      <c r="C46" s="43">
        <v>34</v>
      </c>
      <c r="D46" s="35">
        <f>'общие характеристики'!$N50</f>
        <v>0</v>
      </c>
      <c r="E46" s="47">
        <f>IF('общие характеристики'!$C50&gt;0,ROUND(VLOOKUP('общие характеристики'!$C50,затраты!$H$7:$I$13,2,FALSE)*ROUND('общие характеристики'!$O50/$E$7,2)*$F$7*$G$7,2),0)</f>
        <v>0</v>
      </c>
      <c r="F46" s="48">
        <f t="shared" si="2"/>
        <v>0</v>
      </c>
    </row>
    <row r="47" spans="3:6" ht="15">
      <c r="C47" s="43">
        <v>35</v>
      </c>
      <c r="D47" s="35">
        <f>'общие характеристики'!$N51</f>
        <v>0</v>
      </c>
      <c r="E47" s="47">
        <f>IF('общие характеристики'!$C51&gt;0,ROUND(VLOOKUP('общие характеристики'!$C51,затраты!$H$7:$I$13,2,FALSE)*ROUND('общие характеристики'!$O51/$E$7,2)*$F$7*$G$7,2),0)</f>
        <v>0</v>
      </c>
      <c r="F47" s="48">
        <f t="shared" si="2"/>
        <v>0</v>
      </c>
    </row>
    <row r="48" spans="3:6" ht="15">
      <c r="C48" s="43">
        <v>36</v>
      </c>
      <c r="D48" s="35">
        <f>'общие характеристики'!$N52</f>
        <v>0</v>
      </c>
      <c r="E48" s="47">
        <f>IF('общие характеристики'!$C52&gt;0,ROUND(VLOOKUP('общие характеристики'!$C52,затраты!$H$7:$I$13,2,FALSE)*ROUND('общие характеристики'!$O52/$E$7,2)*$F$7*$G$7,2),0)</f>
        <v>0</v>
      </c>
      <c r="F48" s="48">
        <f t="shared" si="2"/>
        <v>0</v>
      </c>
    </row>
    <row r="49" spans="3:6" ht="15">
      <c r="C49" s="43">
        <v>37</v>
      </c>
      <c r="D49" s="35">
        <f>'общие характеристики'!$N53</f>
        <v>0</v>
      </c>
      <c r="E49" s="47">
        <f>IF('общие характеристики'!$C53&gt;0,ROUND(VLOOKUP('общие характеристики'!$C53,затраты!$H$7:$I$13,2,FALSE)*ROUND('общие характеристики'!$O53/$E$7,2)*$F$7*$G$7,2),0)</f>
        <v>0</v>
      </c>
      <c r="F49" s="48">
        <f t="shared" si="2"/>
        <v>0</v>
      </c>
    </row>
    <row r="50" spans="3:6" ht="15">
      <c r="C50" s="43">
        <v>38</v>
      </c>
      <c r="D50" s="35">
        <f>'общие характеристики'!$N54</f>
        <v>0</v>
      </c>
      <c r="E50" s="47">
        <f>IF('общие характеристики'!$C54&gt;0,ROUND(VLOOKUP('общие характеристики'!$C54,затраты!$H$7:$I$13,2,FALSE)*ROUND('общие характеристики'!$O54/$E$7,2)*$F$7*$G$7,2),0)</f>
        <v>0</v>
      </c>
      <c r="F50" s="48">
        <f t="shared" si="2"/>
        <v>0</v>
      </c>
    </row>
    <row r="51" spans="3:6" ht="15">
      <c r="C51" s="43">
        <v>39</v>
      </c>
      <c r="D51" s="35">
        <f>'общие характеристики'!$N55</f>
        <v>0</v>
      </c>
      <c r="E51" s="47">
        <f>IF('общие характеристики'!$C55&gt;0,ROUND(VLOOKUP('общие характеристики'!$C55,затраты!$H$7:$I$13,2,FALSE)*ROUND('общие характеристики'!$O55/$E$7,2)*$F$7*$G$7,2),0)</f>
        <v>0</v>
      </c>
      <c r="F51" s="48">
        <f t="shared" si="2"/>
        <v>0</v>
      </c>
    </row>
    <row r="52" spans="3:6" ht="15">
      <c r="C52" s="43">
        <v>40</v>
      </c>
      <c r="D52" s="35">
        <f>'общие характеристики'!$N56</f>
        <v>0</v>
      </c>
      <c r="E52" s="47">
        <f>IF('общие характеристики'!$C56&gt;0,ROUND(VLOOKUP('общие характеристики'!$C56,затраты!$H$7:$I$13,2,FALSE)*ROUND('общие характеристики'!$O56/$E$7,2)*$F$7*$G$7,2),0)</f>
        <v>0</v>
      </c>
      <c r="F52" s="48">
        <f t="shared" si="2"/>
        <v>0</v>
      </c>
    </row>
    <row r="53" spans="3:6" ht="15">
      <c r="C53" s="43">
        <v>41</v>
      </c>
      <c r="D53" s="35">
        <f>'общие характеристики'!$N57</f>
        <v>0</v>
      </c>
      <c r="E53" s="47">
        <f>IF('общие характеристики'!$C57&gt;0,ROUND(VLOOKUP('общие характеристики'!$C57,затраты!$H$7:$I$13,2,FALSE)*ROUND('общие характеристики'!$O57/$E$7,2)*$F$7*$G$7,2),0)</f>
        <v>0</v>
      </c>
      <c r="F53" s="48">
        <f t="shared" si="2"/>
        <v>0</v>
      </c>
    </row>
    <row r="54" spans="3:6" ht="15">
      <c r="C54" s="43">
        <v>42</v>
      </c>
      <c r="D54" s="35">
        <f>'общие характеристики'!$N58</f>
        <v>0</v>
      </c>
      <c r="E54" s="47">
        <f>IF('общие характеристики'!$C58&gt;0,ROUND(VLOOKUP('общие характеристики'!$C58,затраты!$H$7:$I$13,2,FALSE)*ROUND('общие характеристики'!$O58/$E$7,2)*$F$7*$G$7,2),0)</f>
        <v>0</v>
      </c>
      <c r="F54" s="48">
        <f t="shared" si="2"/>
        <v>0</v>
      </c>
    </row>
    <row r="55" spans="3:6" ht="15">
      <c r="C55" s="43">
        <v>43</v>
      </c>
      <c r="D55" s="35">
        <f>'общие характеристики'!$N59</f>
        <v>0</v>
      </c>
      <c r="E55" s="47">
        <f>IF('общие характеристики'!$C59&gt;0,ROUND(VLOOKUP('общие характеристики'!$C59,затраты!$H$7:$I$13,2,FALSE)*ROUND('общие характеристики'!$O59/$E$7,2)*$F$7*$G$7,2),0)</f>
        <v>0</v>
      </c>
      <c r="F55" s="48">
        <f t="shared" si="2"/>
        <v>0</v>
      </c>
    </row>
    <row r="56" spans="3:6" ht="15">
      <c r="C56" s="43">
        <v>44</v>
      </c>
      <c r="D56" s="35">
        <f>'общие характеристики'!$N60</f>
        <v>0</v>
      </c>
      <c r="E56" s="47">
        <f>IF('общие характеристики'!$C60&gt;0,ROUND(VLOOKUP('общие характеристики'!$C60,затраты!$H$7:$I$13,2,FALSE)*ROUND('общие характеристики'!$O60/$E$7,2)*$F$7*$G$7,2),0)</f>
        <v>0</v>
      </c>
      <c r="F56" s="48">
        <f t="shared" si="2"/>
        <v>0</v>
      </c>
    </row>
    <row r="57" spans="3:6" ht="15">
      <c r="C57" s="43">
        <v>45</v>
      </c>
      <c r="D57" s="35">
        <f>'общие характеристики'!$N61</f>
        <v>0</v>
      </c>
      <c r="E57" s="47">
        <f>IF('общие характеристики'!$C61&gt;0,ROUND(VLOOKUP('общие характеристики'!$C61,затраты!$H$7:$I$13,2,FALSE)*ROUND('общие характеристики'!$O61/$E$7,2)*$F$7*$G$7,2),0)</f>
        <v>0</v>
      </c>
      <c r="F57" s="48">
        <f t="shared" si="2"/>
        <v>0</v>
      </c>
    </row>
    <row r="58" spans="3:6" ht="15">
      <c r="C58" s="43">
        <v>46</v>
      </c>
      <c r="D58" s="35">
        <f>'общие характеристики'!$N62</f>
        <v>0</v>
      </c>
      <c r="E58" s="47">
        <f>IF('общие характеристики'!$C62&gt;0,ROUND(VLOOKUP('общие характеристики'!$C62,затраты!$H$7:$I$13,2,FALSE)*ROUND('общие характеристики'!$O62/$E$7,2)*$F$7*$G$7,2),0)</f>
        <v>0</v>
      </c>
      <c r="F58" s="48">
        <f t="shared" si="2"/>
        <v>0</v>
      </c>
    </row>
    <row r="59" spans="3:6" ht="15">
      <c r="C59" s="43">
        <v>47</v>
      </c>
      <c r="D59" s="35">
        <f>'общие характеристики'!$N63</f>
        <v>0</v>
      </c>
      <c r="E59" s="47">
        <f>IF('общие характеристики'!$C63&gt;0,ROUND(VLOOKUP('общие характеристики'!$C63,затраты!$H$7:$I$13,2,FALSE)*ROUND('общие характеристики'!$O63/$E$7,2)*$F$7*$G$7,2),0)</f>
        <v>0</v>
      </c>
      <c r="F59" s="48">
        <f t="shared" si="2"/>
        <v>0</v>
      </c>
    </row>
    <row r="60" spans="3:6" ht="15">
      <c r="C60" s="43">
        <v>48</v>
      </c>
      <c r="D60" s="35">
        <f>'общие характеристики'!$N64</f>
        <v>0</v>
      </c>
      <c r="E60" s="47">
        <f>IF('общие характеристики'!$C64&gt;0,ROUND(VLOOKUP('общие характеристики'!$C64,затраты!$H$7:$I$13,2,FALSE)*ROUND('общие характеристики'!$O64/$E$7,2)*$F$7*$G$7,2),0)</f>
        <v>0</v>
      </c>
      <c r="F60" s="48">
        <f t="shared" si="2"/>
        <v>0</v>
      </c>
    </row>
    <row r="61" spans="3:6" ht="15">
      <c r="C61" s="43">
        <v>49</v>
      </c>
      <c r="D61" s="35">
        <f>'общие характеристики'!$N65</f>
        <v>0</v>
      </c>
      <c r="E61" s="47">
        <f>IF('общие характеристики'!$C65&gt;0,ROUND(VLOOKUP('общие характеристики'!$C65,затраты!$H$7:$I$13,2,FALSE)*ROUND('общие характеристики'!$O65/$E$7,2)*$F$7*$G$7,2),0)</f>
        <v>0</v>
      </c>
      <c r="F61" s="48">
        <f t="shared" si="2"/>
        <v>0</v>
      </c>
    </row>
    <row r="62" spans="3:6" ht="15">
      <c r="C62" s="43">
        <v>50</v>
      </c>
      <c r="D62" s="35">
        <f>'общие характеристики'!$N66</f>
        <v>0</v>
      </c>
      <c r="E62" s="47">
        <f>IF('общие характеристики'!$C66&gt;0,ROUND(VLOOKUP('общие характеристики'!$C66,затраты!$H$7:$I$13,2,FALSE)*ROUND('общие характеристики'!$O66/$E$7,2)*$F$7*$G$7,2),0)</f>
        <v>0</v>
      </c>
      <c r="F62" s="48">
        <f t="shared" si="2"/>
        <v>0</v>
      </c>
    </row>
    <row r="63" spans="3:6" ht="15">
      <c r="C63" s="43">
        <v>51</v>
      </c>
      <c r="D63" s="35">
        <f>'общие характеристики'!$N67</f>
        <v>0</v>
      </c>
      <c r="E63" s="47">
        <f>IF('общие характеристики'!$C67&gt;0,ROUND(VLOOKUP('общие характеристики'!$C67,затраты!$H$7:$I$13,2,FALSE)*ROUND('общие характеристики'!$O67/$E$7,2)*$F$7*$G$7,2),0)</f>
        <v>0</v>
      </c>
      <c r="F63" s="48">
        <f t="shared" si="2"/>
        <v>0</v>
      </c>
    </row>
    <row r="64" spans="3:6" ht="15">
      <c r="C64" s="43">
        <v>52</v>
      </c>
      <c r="D64" s="35">
        <f>'общие характеристики'!$N68</f>
        <v>0</v>
      </c>
      <c r="E64" s="47">
        <f>IF('общие характеристики'!$C68&gt;0,ROUND(VLOOKUP('общие характеристики'!$C68,затраты!$H$7:$I$13,2,FALSE)*ROUND('общие характеристики'!$O68/$E$7,2)*$F$7*$G$7,2),0)</f>
        <v>0</v>
      </c>
      <c r="F64" s="48">
        <f t="shared" si="2"/>
        <v>0</v>
      </c>
    </row>
    <row r="65" spans="3:6" ht="15">
      <c r="C65" s="43">
        <v>53</v>
      </c>
      <c r="D65" s="35">
        <f>'общие характеристики'!$N69</f>
        <v>0</v>
      </c>
      <c r="E65" s="47">
        <f>IF('общие характеристики'!$C69&gt;0,ROUND(VLOOKUP('общие характеристики'!$C69,затраты!$H$7:$I$13,2,FALSE)*ROUND('общие характеристики'!$O69/$E$7,2)*$F$7*$G$7,2),0)</f>
        <v>0</v>
      </c>
      <c r="F65" s="48">
        <f t="shared" si="2"/>
        <v>0</v>
      </c>
    </row>
    <row r="66" spans="3:6" ht="15">
      <c r="C66" s="43">
        <v>54</v>
      </c>
      <c r="D66" s="35">
        <f>'общие характеристики'!$N70</f>
        <v>0</v>
      </c>
      <c r="E66" s="47">
        <f>IF('общие характеристики'!$C70&gt;0,ROUND(VLOOKUP('общие характеристики'!$C70,затраты!$H$7:$I$13,2,FALSE)*ROUND('общие характеристики'!$O70/$E$7,2)*$F$7*$G$7,2),0)</f>
        <v>0</v>
      </c>
      <c r="F66" s="48">
        <f t="shared" si="2"/>
        <v>0</v>
      </c>
    </row>
    <row r="67" spans="3:6" ht="15">
      <c r="C67" s="43">
        <v>55</v>
      </c>
      <c r="D67" s="35">
        <f>'общие характеристики'!$N71</f>
        <v>0</v>
      </c>
      <c r="E67" s="47">
        <f>IF('общие характеристики'!$C71&gt;0,ROUND(VLOOKUP('общие характеристики'!$C71,затраты!$H$7:$I$13,2,FALSE)*ROUND('общие характеристики'!$O71/$E$7,2)*$F$7*$G$7,2),0)</f>
        <v>0</v>
      </c>
      <c r="F67" s="48">
        <f t="shared" si="2"/>
        <v>0</v>
      </c>
    </row>
    <row r="68" spans="3:6" ht="15">
      <c r="C68" s="43">
        <v>56</v>
      </c>
      <c r="D68" s="35">
        <f>'общие характеристики'!$N72</f>
        <v>0</v>
      </c>
      <c r="E68" s="47">
        <f>IF('общие характеристики'!$C72&gt;0,ROUND(VLOOKUP('общие характеристики'!$C72,затраты!$H$7:$I$13,2,FALSE)*ROUND('общие характеристики'!$O72/$E$7,2)*$F$7*$G$7,2),0)</f>
        <v>0</v>
      </c>
      <c r="F68" s="48">
        <f t="shared" si="2"/>
        <v>0</v>
      </c>
    </row>
    <row r="69" spans="3:6" ht="15">
      <c r="C69" s="43">
        <v>57</v>
      </c>
      <c r="D69" s="35">
        <f>'общие характеристики'!$N73</f>
        <v>0</v>
      </c>
      <c r="E69" s="47">
        <f>IF('общие характеристики'!$C73&gt;0,ROUND(VLOOKUP('общие характеристики'!$C73,затраты!$H$7:$I$13,2,FALSE)*ROUND('общие характеристики'!$O73/$E$7,2)*$F$7*$G$7,2),0)</f>
        <v>0</v>
      </c>
      <c r="F69" s="48">
        <f t="shared" si="2"/>
        <v>0</v>
      </c>
    </row>
    <row r="70" spans="3:6" ht="15">
      <c r="C70" s="43">
        <v>58</v>
      </c>
      <c r="D70" s="35">
        <f>'общие характеристики'!$N74</f>
        <v>0</v>
      </c>
      <c r="E70" s="47">
        <f>IF('общие характеристики'!$C74&gt;0,ROUND(VLOOKUP('общие характеристики'!$C74,затраты!$H$7:$I$13,2,FALSE)*ROUND('общие характеристики'!$O74/$E$7,2)*$F$7*$G$7,2),0)</f>
        <v>0</v>
      </c>
      <c r="F70" s="48">
        <f t="shared" si="2"/>
        <v>0</v>
      </c>
    </row>
    <row r="71" spans="3:6" ht="15">
      <c r="C71" s="43">
        <v>59</v>
      </c>
      <c r="D71" s="35">
        <f>'общие характеристики'!$N75</f>
        <v>0</v>
      </c>
      <c r="E71" s="47">
        <f>IF('общие характеристики'!$C75&gt;0,ROUND(VLOOKUP('общие характеристики'!$C75,затраты!$H$7:$I$13,2,FALSE)*ROUND('общие характеристики'!$O75/$E$7,2)*$F$7*$G$7,2),0)</f>
        <v>0</v>
      </c>
      <c r="F71" s="48">
        <f t="shared" si="2"/>
        <v>0</v>
      </c>
    </row>
    <row r="72" spans="3:6" ht="15">
      <c r="C72" s="43">
        <v>60</v>
      </c>
      <c r="D72" s="35">
        <f>'общие характеристики'!$N76</f>
        <v>0</v>
      </c>
      <c r="E72" s="47">
        <f>IF('общие характеристики'!$C76&gt;0,ROUND(VLOOKUP('общие характеристики'!$C76,затраты!$H$7:$I$13,2,FALSE)*ROUND('общие характеристики'!$O76/$E$7,2)*$F$7*$G$7,2),0)</f>
        <v>0</v>
      </c>
      <c r="F72" s="48">
        <f t="shared" si="2"/>
        <v>0</v>
      </c>
    </row>
    <row r="73" spans="3:6" ht="15">
      <c r="C73" s="43">
        <v>61</v>
      </c>
      <c r="D73" s="35">
        <f>'общие характеристики'!$N77</f>
        <v>0</v>
      </c>
      <c r="E73" s="47">
        <f>IF('общие характеристики'!$C77&gt;0,ROUND(VLOOKUP('общие характеристики'!$C77,затраты!$H$7:$I$13,2,FALSE)*ROUND('общие характеристики'!$O77/$E$7,2)*$F$7*$G$7,2),0)</f>
        <v>0</v>
      </c>
      <c r="F73" s="48">
        <f t="shared" si="2"/>
        <v>0</v>
      </c>
    </row>
    <row r="74" spans="3:6" ht="15">
      <c r="C74" s="43">
        <v>62</v>
      </c>
      <c r="D74" s="35">
        <f>'общие характеристики'!$N78</f>
        <v>0</v>
      </c>
      <c r="E74" s="47">
        <f>IF('общие характеристики'!$C78&gt;0,ROUND(VLOOKUP('общие характеристики'!$C78,затраты!$H$7:$I$13,2,FALSE)*ROUND('общие характеристики'!$O78/$E$7,2)*$F$7*$G$7,2),0)</f>
        <v>0</v>
      </c>
      <c r="F74" s="48">
        <f t="shared" si="2"/>
        <v>0</v>
      </c>
    </row>
    <row r="75" spans="3:6" ht="15">
      <c r="C75" s="43">
        <v>63</v>
      </c>
      <c r="D75" s="35">
        <f>'общие характеристики'!$N79</f>
        <v>0</v>
      </c>
      <c r="E75" s="47">
        <f>IF('общие характеристики'!$C79&gt;0,ROUND(VLOOKUP('общие характеристики'!$C79,затраты!$H$7:$I$13,2,FALSE)*ROUND('общие характеристики'!$O79/$E$7,2)*$F$7*$G$7,2),0)</f>
        <v>0</v>
      </c>
      <c r="F75" s="48">
        <f t="shared" si="2"/>
        <v>0</v>
      </c>
    </row>
    <row r="76" spans="3:6" ht="15">
      <c r="C76" s="43">
        <v>64</v>
      </c>
      <c r="D76" s="35">
        <f>'общие характеристики'!$N80</f>
        <v>0</v>
      </c>
      <c r="E76" s="47">
        <f>IF('общие характеристики'!$C80&gt;0,ROUND(VLOOKUP('общие характеристики'!$C80,затраты!$H$7:$I$13,2,FALSE)*ROUND('общие характеристики'!$O80/$E$7,2)*$F$7*$G$7,2),0)</f>
        <v>0</v>
      </c>
      <c r="F76" s="48">
        <f t="shared" si="2"/>
        <v>0</v>
      </c>
    </row>
    <row r="77" spans="3:6" ht="15">
      <c r="C77" s="43">
        <v>65</v>
      </c>
      <c r="D77" s="35">
        <f>'общие характеристики'!$N81</f>
        <v>0</v>
      </c>
      <c r="E77" s="47">
        <f>IF('общие характеристики'!$C81&gt;0,ROUND(VLOOKUP('общие характеристики'!$C81,затраты!$H$7:$I$13,2,FALSE)*ROUND('общие характеристики'!$O81/$E$7,2)*$F$7*$G$7,2),0)</f>
        <v>0</v>
      </c>
      <c r="F77" s="48">
        <f t="shared" si="2"/>
        <v>0</v>
      </c>
    </row>
    <row r="78" spans="3:6" ht="15">
      <c r="C78" s="43">
        <v>66</v>
      </c>
      <c r="D78" s="35">
        <f>'общие характеристики'!$N82</f>
        <v>0</v>
      </c>
      <c r="E78" s="47">
        <f>IF('общие характеристики'!$C82&gt;0,ROUND(VLOOKUP('общие характеристики'!$C82,затраты!$H$7:$I$13,2,FALSE)*ROUND('общие характеристики'!$O82/$E$7,2)*$F$7*$G$7,2),0)</f>
        <v>0</v>
      </c>
      <c r="F78" s="48">
        <f aca="true" t="shared" si="3" ref="F78:F112">ROUND($D78+$E78,2)</f>
        <v>0</v>
      </c>
    </row>
    <row r="79" spans="3:6" ht="15">
      <c r="C79" s="43">
        <v>67</v>
      </c>
      <c r="D79" s="35">
        <f>'общие характеристики'!$N83</f>
        <v>0</v>
      </c>
      <c r="E79" s="47">
        <f>IF('общие характеристики'!$C83&gt;0,ROUND(VLOOKUP('общие характеристики'!$C83,затраты!$H$7:$I$13,2,FALSE)*ROUND('общие характеристики'!$O83/$E$7,2)*$F$7*$G$7,2),0)</f>
        <v>0</v>
      </c>
      <c r="F79" s="48">
        <f t="shared" si="3"/>
        <v>0</v>
      </c>
    </row>
    <row r="80" spans="3:6" ht="15">
      <c r="C80" s="43">
        <v>68</v>
      </c>
      <c r="D80" s="35">
        <f>'общие характеристики'!$N84</f>
        <v>0</v>
      </c>
      <c r="E80" s="47">
        <f>IF('общие характеристики'!$C84&gt;0,ROUND(VLOOKUP('общие характеристики'!$C84,затраты!$H$7:$I$13,2,FALSE)*ROUND('общие характеристики'!$O84/$E$7,2)*$F$7*$G$7,2),0)</f>
        <v>0</v>
      </c>
      <c r="F80" s="48">
        <f t="shared" si="3"/>
        <v>0</v>
      </c>
    </row>
    <row r="81" spans="3:6" ht="15">
      <c r="C81" s="43">
        <v>69</v>
      </c>
      <c r="D81" s="35">
        <f>'общие характеристики'!$N85</f>
        <v>0</v>
      </c>
      <c r="E81" s="47">
        <f>IF('общие характеристики'!$C85&gt;0,ROUND(VLOOKUP('общие характеристики'!$C85,затраты!$H$7:$I$13,2,FALSE)*ROUND('общие характеристики'!$O85/$E$7,2)*$F$7*$G$7,2),0)</f>
        <v>0</v>
      </c>
      <c r="F81" s="48">
        <f t="shared" si="3"/>
        <v>0</v>
      </c>
    </row>
    <row r="82" spans="3:6" ht="15">
      <c r="C82" s="43">
        <v>70</v>
      </c>
      <c r="D82" s="35">
        <f>'общие характеристики'!$N86</f>
        <v>0</v>
      </c>
      <c r="E82" s="47">
        <f>IF('общие характеристики'!$C86&gt;0,ROUND(VLOOKUP('общие характеристики'!$C86,затраты!$H$7:$I$13,2,FALSE)*ROUND('общие характеристики'!$O86/$E$7,2)*$F$7*$G$7,2),0)</f>
        <v>0</v>
      </c>
      <c r="F82" s="48">
        <f t="shared" si="3"/>
        <v>0</v>
      </c>
    </row>
    <row r="83" spans="3:6" ht="15">
      <c r="C83" s="43">
        <v>71</v>
      </c>
      <c r="D83" s="35">
        <f>'общие характеристики'!$N87</f>
        <v>0</v>
      </c>
      <c r="E83" s="47">
        <f>IF('общие характеристики'!$C87&gt;0,ROUND(VLOOKUP('общие характеристики'!$C87,затраты!$H$7:$I$13,2,FALSE)*ROUND('общие характеристики'!$O87/$E$7,2)*$F$7*$G$7,2),0)</f>
        <v>0</v>
      </c>
      <c r="F83" s="48">
        <f t="shared" si="3"/>
        <v>0</v>
      </c>
    </row>
    <row r="84" spans="3:6" ht="15">
      <c r="C84" s="43">
        <v>72</v>
      </c>
      <c r="D84" s="35">
        <f>'общие характеристики'!$N88</f>
        <v>0</v>
      </c>
      <c r="E84" s="47">
        <f>IF('общие характеристики'!$C88&gt;0,ROUND(VLOOKUP('общие характеристики'!$C88,затраты!$H$7:$I$13,2,FALSE)*ROUND('общие характеристики'!$O88/$E$7,2)*$F$7*$G$7,2),0)</f>
        <v>0</v>
      </c>
      <c r="F84" s="48">
        <f t="shared" si="3"/>
        <v>0</v>
      </c>
    </row>
    <row r="85" spans="3:6" ht="15">
      <c r="C85" s="43">
        <v>73</v>
      </c>
      <c r="D85" s="35">
        <f>'общие характеристики'!$N89</f>
        <v>0</v>
      </c>
      <c r="E85" s="47">
        <f>IF('общие характеристики'!$C89&gt;0,ROUND(VLOOKUP('общие характеристики'!$C89,затраты!$H$7:$I$13,2,FALSE)*ROUND('общие характеристики'!$O89/$E$7,2)*$F$7*$G$7,2),0)</f>
        <v>0</v>
      </c>
      <c r="F85" s="48">
        <f t="shared" si="3"/>
        <v>0</v>
      </c>
    </row>
    <row r="86" spans="3:6" ht="15">
      <c r="C86" s="43">
        <v>74</v>
      </c>
      <c r="D86" s="35">
        <f>'общие характеристики'!$N90</f>
        <v>0</v>
      </c>
      <c r="E86" s="47">
        <f>IF('общие характеристики'!$C90&gt;0,ROUND(VLOOKUP('общие характеристики'!$C90,затраты!$H$7:$I$13,2,FALSE)*ROUND('общие характеристики'!$O90/$E$7,2)*$F$7*$G$7,2),0)</f>
        <v>0</v>
      </c>
      <c r="F86" s="48">
        <f t="shared" si="3"/>
        <v>0</v>
      </c>
    </row>
    <row r="87" spans="3:6" ht="15">
      <c r="C87" s="43">
        <v>75</v>
      </c>
      <c r="D87" s="35">
        <f>'общие характеристики'!$N91</f>
        <v>0</v>
      </c>
      <c r="E87" s="47">
        <f>IF('общие характеристики'!$C91&gt;0,ROUND(VLOOKUP('общие характеристики'!$C91,затраты!$H$7:$I$13,2,FALSE)*ROUND('общие характеристики'!$O91/$E$7,2)*$F$7*$G$7,2),0)</f>
        <v>0</v>
      </c>
      <c r="F87" s="48">
        <f t="shared" si="3"/>
        <v>0</v>
      </c>
    </row>
    <row r="88" spans="3:6" ht="15">
      <c r="C88" s="43">
        <v>76</v>
      </c>
      <c r="D88" s="35">
        <f>'общие характеристики'!$N92</f>
        <v>0</v>
      </c>
      <c r="E88" s="47">
        <f>IF('общие характеристики'!$C92&gt;0,ROUND(VLOOKUP('общие характеристики'!$C92,затраты!$H$7:$I$13,2,FALSE)*ROUND('общие характеристики'!$O92/$E$7,2)*$F$7*$G$7,2),0)</f>
        <v>0</v>
      </c>
      <c r="F88" s="48">
        <f t="shared" si="3"/>
        <v>0</v>
      </c>
    </row>
    <row r="89" spans="3:6" ht="15">
      <c r="C89" s="43">
        <v>77</v>
      </c>
      <c r="D89" s="35">
        <f>'общие характеристики'!$N93</f>
        <v>0</v>
      </c>
      <c r="E89" s="47">
        <f>IF('общие характеристики'!$C93&gt;0,ROUND(VLOOKUP('общие характеристики'!$C93,затраты!$H$7:$I$13,2,FALSE)*ROUND('общие характеристики'!$O93/$E$7,2)*$F$7*$G$7,2),0)</f>
        <v>0</v>
      </c>
      <c r="F89" s="48">
        <f t="shared" si="3"/>
        <v>0</v>
      </c>
    </row>
    <row r="90" spans="3:6" ht="15">
      <c r="C90" s="43">
        <v>78</v>
      </c>
      <c r="D90" s="35">
        <f>'общие характеристики'!$N94</f>
        <v>0</v>
      </c>
      <c r="E90" s="47">
        <f>IF('общие характеристики'!$C94&gt;0,ROUND(VLOOKUP('общие характеристики'!$C94,затраты!$H$7:$I$13,2,FALSE)*ROUND('общие характеристики'!$O94/$E$7,2)*$F$7*$G$7,2),0)</f>
        <v>0</v>
      </c>
      <c r="F90" s="48">
        <f t="shared" si="3"/>
        <v>0</v>
      </c>
    </row>
    <row r="91" spans="3:6" ht="15">
      <c r="C91" s="43">
        <v>79</v>
      </c>
      <c r="D91" s="35">
        <f>'общие характеристики'!$N95</f>
        <v>0</v>
      </c>
      <c r="E91" s="47">
        <f>IF('общие характеристики'!$C95&gt;0,ROUND(VLOOKUP('общие характеристики'!$C95,затраты!$H$7:$I$13,2,FALSE)*ROUND('общие характеристики'!$O95/$E$7,2)*$F$7*$G$7,2),0)</f>
        <v>0</v>
      </c>
      <c r="F91" s="48">
        <f t="shared" si="3"/>
        <v>0</v>
      </c>
    </row>
    <row r="92" spans="3:6" ht="15">
      <c r="C92" s="43">
        <v>80</v>
      </c>
      <c r="D92" s="35">
        <f>'общие характеристики'!$N96</f>
        <v>0</v>
      </c>
      <c r="E92" s="47">
        <f>IF('общие характеристики'!$C96&gt;0,ROUND(VLOOKUP('общие характеристики'!$C96,затраты!$H$7:$I$13,2,FALSE)*ROUND('общие характеристики'!$O96/$E$7,2)*$F$7*$G$7,2),0)</f>
        <v>0</v>
      </c>
      <c r="F92" s="48">
        <f t="shared" si="3"/>
        <v>0</v>
      </c>
    </row>
    <row r="93" spans="3:6" ht="15">
      <c r="C93" s="43">
        <v>81</v>
      </c>
      <c r="D93" s="35">
        <f>'общие характеристики'!$N97</f>
        <v>0</v>
      </c>
      <c r="E93" s="47">
        <f>IF('общие характеристики'!$C97&gt;0,ROUND(VLOOKUP('общие характеристики'!$C97,затраты!$H$7:$I$13,2,FALSE)*ROUND('общие характеристики'!$O97/$E$7,2)*$F$7*$G$7,2),0)</f>
        <v>0</v>
      </c>
      <c r="F93" s="48">
        <f t="shared" si="3"/>
        <v>0</v>
      </c>
    </row>
    <row r="94" spans="3:6" ht="15">
      <c r="C94" s="43">
        <v>82</v>
      </c>
      <c r="D94" s="35">
        <f>'общие характеристики'!$N98</f>
        <v>0</v>
      </c>
      <c r="E94" s="47">
        <f>IF('общие характеристики'!$C98&gt;0,ROUND(VLOOKUP('общие характеристики'!$C98,затраты!$H$7:$I$13,2,FALSE)*ROUND('общие характеристики'!$O98/$E$7,2)*$F$7*$G$7,2),0)</f>
        <v>0</v>
      </c>
      <c r="F94" s="48">
        <f t="shared" si="3"/>
        <v>0</v>
      </c>
    </row>
    <row r="95" spans="3:6" ht="15">
      <c r="C95" s="43">
        <v>83</v>
      </c>
      <c r="D95" s="35">
        <f>'общие характеристики'!$N99</f>
        <v>0</v>
      </c>
      <c r="E95" s="47">
        <f>IF('общие характеристики'!$C99&gt;0,ROUND(VLOOKUP('общие характеристики'!$C99,затраты!$H$7:$I$13,2,FALSE)*ROUND('общие характеристики'!$O99/$E$7,2)*$F$7*$G$7,2),0)</f>
        <v>0</v>
      </c>
      <c r="F95" s="48">
        <f t="shared" si="3"/>
        <v>0</v>
      </c>
    </row>
    <row r="96" spans="3:6" ht="15">
      <c r="C96" s="43">
        <v>84</v>
      </c>
      <c r="D96" s="35">
        <f>'общие характеристики'!$N100</f>
        <v>0</v>
      </c>
      <c r="E96" s="47">
        <f>IF('общие характеристики'!$C100&gt;0,ROUND(VLOOKUP('общие характеристики'!$C100,затраты!$H$7:$I$13,2,FALSE)*ROUND('общие характеристики'!$O100/$E$7,2)*$F$7*$G$7,2),0)</f>
        <v>0</v>
      </c>
      <c r="F96" s="48">
        <f t="shared" si="3"/>
        <v>0</v>
      </c>
    </row>
    <row r="97" spans="3:6" ht="15">
      <c r="C97" s="43">
        <v>85</v>
      </c>
      <c r="D97" s="35">
        <f>'общие характеристики'!$N101</f>
        <v>0</v>
      </c>
      <c r="E97" s="47">
        <f>IF('общие характеристики'!$C101&gt;0,ROUND(VLOOKUP('общие характеристики'!$C101,затраты!$H$7:$I$13,2,FALSE)*ROUND('общие характеристики'!$O101/$E$7,2)*$F$7*$G$7,2),0)</f>
        <v>0</v>
      </c>
      <c r="F97" s="48">
        <f t="shared" si="3"/>
        <v>0</v>
      </c>
    </row>
    <row r="98" spans="3:6" ht="15">
      <c r="C98" s="43">
        <v>86</v>
      </c>
      <c r="D98" s="35">
        <f>'общие характеристики'!$N102</f>
        <v>0</v>
      </c>
      <c r="E98" s="47">
        <f>IF('общие характеристики'!$C102&gt;0,ROUND(VLOOKUP('общие характеристики'!$C102,затраты!$H$7:$I$13,2,FALSE)*ROUND('общие характеристики'!$O102/$E$7,2)*$F$7*$G$7,2),0)</f>
        <v>0</v>
      </c>
      <c r="F98" s="48">
        <f t="shared" si="3"/>
        <v>0</v>
      </c>
    </row>
    <row r="99" spans="3:6" ht="15">
      <c r="C99" s="43">
        <v>87</v>
      </c>
      <c r="D99" s="35">
        <f>'общие характеристики'!$N103</f>
        <v>0</v>
      </c>
      <c r="E99" s="47">
        <f>IF('общие характеристики'!$C103&gt;0,ROUND(VLOOKUP('общие характеристики'!$C103,затраты!$H$7:$I$13,2,FALSE)*ROUND('общие характеристики'!$O103/$E$7,2)*$F$7*$G$7,2),0)</f>
        <v>0</v>
      </c>
      <c r="F99" s="48">
        <f t="shared" si="3"/>
        <v>0</v>
      </c>
    </row>
    <row r="100" spans="3:6" ht="15">
      <c r="C100" s="43">
        <v>88</v>
      </c>
      <c r="D100" s="35">
        <f>'общие характеристики'!$N104</f>
        <v>0</v>
      </c>
      <c r="E100" s="47">
        <f>IF('общие характеристики'!$C104&gt;0,ROUND(VLOOKUP('общие характеристики'!$C104,затраты!$H$7:$I$13,2,FALSE)*ROUND('общие характеристики'!$O104/$E$7,2)*$F$7*$G$7,2),0)</f>
        <v>0</v>
      </c>
      <c r="F100" s="48">
        <f t="shared" si="3"/>
        <v>0</v>
      </c>
    </row>
    <row r="101" spans="3:6" ht="15">
      <c r="C101" s="43">
        <v>89</v>
      </c>
      <c r="D101" s="35">
        <f>'общие характеристики'!$N105</f>
        <v>0</v>
      </c>
      <c r="E101" s="47">
        <f>IF('общие характеристики'!$C105&gt;0,ROUND(VLOOKUP('общие характеристики'!$C105,затраты!$H$7:$I$13,2,FALSE)*ROUND('общие характеристики'!$O105/$E$7,2)*$F$7*$G$7,2),0)</f>
        <v>0</v>
      </c>
      <c r="F101" s="48">
        <f t="shared" si="3"/>
        <v>0</v>
      </c>
    </row>
    <row r="102" spans="3:6" ht="15">
      <c r="C102" s="43">
        <v>90</v>
      </c>
      <c r="D102" s="35">
        <f>'общие характеристики'!$N106</f>
        <v>0</v>
      </c>
      <c r="E102" s="47">
        <f>IF('общие характеристики'!$C106&gt;0,ROUND(VLOOKUP('общие характеристики'!$C106,затраты!$H$7:$I$13,2,FALSE)*ROUND('общие характеристики'!$O106/$E$7,2)*$F$7*$G$7,2),0)</f>
        <v>0</v>
      </c>
      <c r="F102" s="48">
        <f t="shared" si="3"/>
        <v>0</v>
      </c>
    </row>
    <row r="103" spans="3:6" ht="15">
      <c r="C103" s="43">
        <v>91</v>
      </c>
      <c r="D103" s="35">
        <f>'общие характеристики'!$N107</f>
        <v>0</v>
      </c>
      <c r="E103" s="47">
        <f>IF('общие характеристики'!$C107&gt;0,ROUND(VLOOKUP('общие характеристики'!$C107,затраты!$H$7:$I$13,2,FALSE)*ROUND('общие характеристики'!$O107/$E$7,2)*$F$7*$G$7,2),0)</f>
        <v>0</v>
      </c>
      <c r="F103" s="48">
        <f t="shared" si="3"/>
        <v>0</v>
      </c>
    </row>
    <row r="104" spans="3:6" ht="15">
      <c r="C104" s="43">
        <v>92</v>
      </c>
      <c r="D104" s="35">
        <f>'общие характеристики'!$N108</f>
        <v>0</v>
      </c>
      <c r="E104" s="47">
        <f>IF('общие характеристики'!$C108&gt;0,ROUND(VLOOKUP('общие характеристики'!$C108,затраты!$H$7:$I$13,2,FALSE)*ROUND('общие характеристики'!$O108/$E$7,2)*$F$7*$G$7,2),0)</f>
        <v>0</v>
      </c>
      <c r="F104" s="48">
        <f t="shared" si="3"/>
        <v>0</v>
      </c>
    </row>
    <row r="105" spans="3:6" ht="15">
      <c r="C105" s="43">
        <v>93</v>
      </c>
      <c r="D105" s="35">
        <f>'общие характеристики'!$N109</f>
        <v>0</v>
      </c>
      <c r="E105" s="47">
        <f>IF('общие характеристики'!$C109&gt;0,ROUND(VLOOKUP('общие характеристики'!$C109,затраты!$H$7:$I$13,2,FALSE)*ROUND('общие характеристики'!$O109/$E$7,2)*$F$7*$G$7,2),0)</f>
        <v>0</v>
      </c>
      <c r="F105" s="48">
        <f t="shared" si="3"/>
        <v>0</v>
      </c>
    </row>
    <row r="106" spans="3:6" ht="15">
      <c r="C106" s="43">
        <v>94</v>
      </c>
      <c r="D106" s="35">
        <f>'общие характеристики'!$N110</f>
        <v>0</v>
      </c>
      <c r="E106" s="47">
        <f>IF('общие характеристики'!$C110&gt;0,ROUND(VLOOKUP('общие характеристики'!$C110,затраты!$H$7:$I$13,2,FALSE)*ROUND('общие характеристики'!$O110/$E$7,2)*$F$7*$G$7,2),0)</f>
        <v>0</v>
      </c>
      <c r="F106" s="48">
        <f t="shared" si="3"/>
        <v>0</v>
      </c>
    </row>
    <row r="107" spans="3:6" ht="15">
      <c r="C107" s="43">
        <v>95</v>
      </c>
      <c r="D107" s="35">
        <f>'общие характеристики'!$N111</f>
        <v>0</v>
      </c>
      <c r="E107" s="47">
        <f>IF('общие характеристики'!$C111&gt;0,ROUND(VLOOKUP('общие характеристики'!$C111,затраты!$H$7:$I$13,2,FALSE)*ROUND('общие характеристики'!$O111/$E$7,2)*$F$7*$G$7,2),0)</f>
        <v>0</v>
      </c>
      <c r="F107" s="48">
        <f t="shared" si="3"/>
        <v>0</v>
      </c>
    </row>
    <row r="108" spans="3:6" ht="15">
      <c r="C108" s="43">
        <v>96</v>
      </c>
      <c r="D108" s="35">
        <f>'общие характеристики'!$N112</f>
        <v>0</v>
      </c>
      <c r="E108" s="47">
        <f>IF('общие характеристики'!$C112&gt;0,ROUND(VLOOKUP('общие характеристики'!$C112,затраты!$H$7:$I$13,2,FALSE)*ROUND('общие характеристики'!$O112/$E$7,2)*$F$7*$G$7,2),0)</f>
        <v>0</v>
      </c>
      <c r="F108" s="48">
        <f t="shared" si="3"/>
        <v>0</v>
      </c>
    </row>
    <row r="109" spans="3:6" ht="15">
      <c r="C109" s="43">
        <v>97</v>
      </c>
      <c r="D109" s="35">
        <f>'общие характеристики'!$N113</f>
        <v>0</v>
      </c>
      <c r="E109" s="47">
        <f>IF('общие характеристики'!$C113&gt;0,ROUND(VLOOKUP('общие характеристики'!$C113,затраты!$H$7:$I$13,2,FALSE)*ROUND('общие характеристики'!$O113/$E$7,2)*$F$7*$G$7,2),0)</f>
        <v>0</v>
      </c>
      <c r="F109" s="48">
        <f t="shared" si="3"/>
        <v>0</v>
      </c>
    </row>
    <row r="110" spans="3:6" ht="15">
      <c r="C110" s="43">
        <v>98</v>
      </c>
      <c r="D110" s="35">
        <f>'общие характеристики'!$N114</f>
        <v>0</v>
      </c>
      <c r="E110" s="47">
        <f>IF('общие характеристики'!$C114&gt;0,ROUND(VLOOKUP('общие характеристики'!$C114,затраты!$H$7:$I$13,2,FALSE)*ROUND('общие характеристики'!$O114/$E$7,2)*$F$7*$G$7,2),0)</f>
        <v>0</v>
      </c>
      <c r="F110" s="48">
        <f t="shared" si="3"/>
        <v>0</v>
      </c>
    </row>
    <row r="111" spans="3:6" ht="15">
      <c r="C111" s="43">
        <v>99</v>
      </c>
      <c r="D111" s="35">
        <f>'общие характеристики'!$N115</f>
        <v>0</v>
      </c>
      <c r="E111" s="47">
        <f>IF('общие характеристики'!$C115&gt;0,ROUND(VLOOKUP('общие характеристики'!$C115,затраты!$H$7:$I$13,2,FALSE)*ROUND('общие характеристики'!$O115/$E$7,2)*$F$7*$G$7,2),0)</f>
        <v>0</v>
      </c>
      <c r="F111" s="48">
        <f>ROUND($D111+$E111,2)</f>
        <v>0</v>
      </c>
    </row>
    <row r="112" spans="3:6" ht="15">
      <c r="C112" s="43">
        <v>100</v>
      </c>
      <c r="D112" s="35">
        <f>'общие характеристики'!$N116</f>
        <v>0</v>
      </c>
      <c r="E112" s="47">
        <f>IF('общие характеристики'!$C116&gt;0,ROUND(VLOOKUP('общие характеристики'!$C116,затраты!$H$7:$I$13,2,FALSE)*ROUND('общие характеристики'!$O116/$E$7,2)*$F$7*$G$7,2),0)</f>
        <v>0</v>
      </c>
      <c r="F112" s="48">
        <f t="shared" si="3"/>
        <v>0</v>
      </c>
    </row>
  </sheetData>
  <sheetProtection password="CC96" sheet="1" objects="1" scenarios="1" selectLockedCells="1" selectUnlockedCells="1"/>
  <mergeCells count="8">
    <mergeCell ref="E4:G4"/>
    <mergeCell ref="H4:I4"/>
    <mergeCell ref="C10:F10"/>
    <mergeCell ref="D11:D12"/>
    <mergeCell ref="E11:E12"/>
    <mergeCell ref="C11:C12"/>
    <mergeCell ref="F11:F12"/>
    <mergeCell ref="H5:I5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0" zoomScaleSheetLayoutView="80" workbookViewId="0" topLeftCell="A1">
      <selection activeCell="D1" sqref="D1"/>
    </sheetView>
  </sheetViews>
  <sheetFormatPr defaultColWidth="9.140625" defaultRowHeight="15"/>
  <cols>
    <col min="1" max="1" width="43.00390625" style="3" customWidth="1"/>
    <col min="2" max="2" width="22.28125" style="3" customWidth="1"/>
    <col min="3" max="3" width="34.421875" style="3" customWidth="1"/>
    <col min="4" max="4" width="22.7109375" style="3" customWidth="1"/>
    <col min="5" max="16384" width="9.140625" style="3" customWidth="1"/>
  </cols>
  <sheetData>
    <row r="1" spans="1:4" s="5" customFormat="1" ht="29.25" customHeight="1">
      <c r="A1" s="10" t="s">
        <v>27</v>
      </c>
      <c r="B1" s="10" t="s">
        <v>12</v>
      </c>
      <c r="C1" s="49" t="s">
        <v>11</v>
      </c>
      <c r="D1" s="50"/>
    </row>
    <row r="2" spans="1:3" ht="12.75" customHeight="1">
      <c r="A2" s="9" t="s">
        <v>120</v>
      </c>
      <c r="B2" s="8" t="s">
        <v>3</v>
      </c>
      <c r="C2" s="159" t="s">
        <v>10</v>
      </c>
    </row>
    <row r="3" spans="1:3" ht="12.75" customHeight="1">
      <c r="A3" s="9" t="s">
        <v>121</v>
      </c>
      <c r="B3" s="8" t="s">
        <v>4</v>
      </c>
      <c r="C3" s="159" t="s">
        <v>9</v>
      </c>
    </row>
    <row r="4" spans="2:3" ht="12.75" customHeight="1">
      <c r="B4" s="8" t="s">
        <v>96</v>
      </c>
      <c r="C4" s="159" t="s">
        <v>88</v>
      </c>
    </row>
    <row r="5" spans="2:3" ht="12.75" customHeight="1">
      <c r="B5" s="8" t="s">
        <v>5</v>
      </c>
      <c r="C5" s="159" t="s">
        <v>89</v>
      </c>
    </row>
    <row r="6" ht="12.75" customHeight="1">
      <c r="B6" s="8" t="s">
        <v>6</v>
      </c>
    </row>
    <row r="7" ht="12.75" customHeight="1">
      <c r="B7" s="8" t="s">
        <v>7</v>
      </c>
    </row>
    <row r="8" ht="12.75" customHeight="1">
      <c r="B8" s="8" t="s">
        <v>8</v>
      </c>
    </row>
    <row r="9" ht="12.75" customHeight="1"/>
    <row r="10" ht="12.75" customHeight="1"/>
    <row r="11" ht="12.75" customHeight="1"/>
    <row r="12" ht="12.75" customHeight="1"/>
    <row r="13" ht="12.75" customHeight="1"/>
    <row r="32" ht="15">
      <c r="D32" s="6"/>
    </row>
    <row r="33" ht="15">
      <c r="D33" s="7"/>
    </row>
  </sheetData>
  <sheetProtection password="CC9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5"/>
  <sheetViews>
    <sheetView tabSelected="1" zoomScale="80" zoomScaleNormal="80" workbookViewId="0" topLeftCell="A1">
      <selection activeCell="B8" sqref="B8"/>
    </sheetView>
  </sheetViews>
  <sheetFormatPr defaultColWidth="9.140625" defaultRowHeight="15"/>
  <cols>
    <col min="1" max="1" width="3.421875" style="13" customWidth="1"/>
    <col min="2" max="3" width="9.140625" style="13" customWidth="1"/>
    <col min="4" max="4" width="21.57421875" style="13" customWidth="1"/>
    <col min="5" max="5" width="20.421875" style="13" customWidth="1"/>
    <col min="6" max="6" width="23.8515625" style="13" customWidth="1"/>
    <col min="7" max="8" width="22.28125" style="13" customWidth="1"/>
    <col min="9" max="9" width="13.57421875" style="13" customWidth="1"/>
    <col min="10" max="10" width="45.8515625" style="13" customWidth="1"/>
    <col min="11" max="11" width="33.28125" style="13" customWidth="1"/>
    <col min="12" max="12" width="21.00390625" style="13" customWidth="1"/>
    <col min="13" max="13" width="28.7109375" style="13" customWidth="1"/>
    <col min="14" max="17" width="37.00390625" style="13" customWidth="1"/>
    <col min="18" max="16384" width="9.140625" style="13" customWidth="1"/>
  </cols>
  <sheetData>
    <row r="2" spans="1:12" s="129" customFormat="1" ht="32.25" customHeight="1">
      <c r="A2" s="128"/>
      <c r="B2" s="312" t="s">
        <v>102</v>
      </c>
      <c r="C2" s="312"/>
      <c r="D2" s="312"/>
      <c r="E2" s="312"/>
      <c r="F2" s="312"/>
      <c r="G2" s="312"/>
      <c r="H2" s="312"/>
      <c r="I2" s="312"/>
      <c r="J2" s="312"/>
      <c r="K2" s="312"/>
      <c r="L2" s="128"/>
    </row>
    <row r="3" spans="2:12" s="181" customFormat="1" ht="23.25" customHeight="1">
      <c r="B3" s="313" t="s">
        <v>189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2:12" s="181" customFormat="1" ht="118.5" customHeight="1">
      <c r="B4" s="314" t="s">
        <v>103</v>
      </c>
      <c r="C4" s="314"/>
      <c r="D4" s="314"/>
      <c r="E4" s="314"/>
      <c r="F4" s="314"/>
      <c r="G4" s="314"/>
      <c r="H4" s="314"/>
      <c r="I4" s="314"/>
      <c r="J4" s="314"/>
      <c r="K4" s="314"/>
      <c r="L4" s="182"/>
    </row>
    <row r="5" spans="2:12" s="183" customFormat="1" ht="27.75" customHeight="1">
      <c r="B5" s="320" t="s">
        <v>104</v>
      </c>
      <c r="C5" s="320"/>
      <c r="D5" s="320"/>
      <c r="E5" s="184">
        <f>'общие характеристики'!$AC$13</f>
        <v>72629.92039999999</v>
      </c>
      <c r="F5" s="321" t="s">
        <v>105</v>
      </c>
      <c r="G5" s="321"/>
      <c r="H5" s="321"/>
      <c r="I5" s="321"/>
      <c r="J5" s="185"/>
      <c r="K5" s="185"/>
      <c r="L5" s="185"/>
    </row>
    <row r="6" spans="1:11" s="129" customFormat="1" ht="19.5" customHeight="1">
      <c r="A6" s="128"/>
      <c r="B6" s="130" t="s">
        <v>188</v>
      </c>
      <c r="C6" s="128"/>
      <c r="D6" s="131"/>
      <c r="E6" s="131"/>
      <c r="F6" s="131"/>
      <c r="G6" s="131"/>
      <c r="H6" s="131"/>
      <c r="I6" s="131"/>
      <c r="J6" s="131"/>
      <c r="K6" s="131"/>
    </row>
    <row r="7" spans="2:11" s="129" customFormat="1" ht="16.5" customHeight="1">
      <c r="B7" s="130" t="s">
        <v>190</v>
      </c>
      <c r="D7" s="133"/>
      <c r="E7" s="132"/>
      <c r="F7" s="132"/>
      <c r="G7" s="132"/>
      <c r="H7" s="132"/>
      <c r="I7" s="132"/>
      <c r="J7" s="132"/>
      <c r="K7" s="132"/>
    </row>
    <row r="8" spans="4:9" ht="9" customHeight="1" thickBot="1">
      <c r="D8" s="186"/>
      <c r="E8" s="187"/>
      <c r="F8" s="14"/>
      <c r="I8" s="188"/>
    </row>
    <row r="9" spans="2:17" ht="19.5" thickBot="1">
      <c r="B9" s="317" t="s">
        <v>92</v>
      </c>
      <c r="C9" s="318"/>
      <c r="D9" s="318"/>
      <c r="E9" s="318"/>
      <c r="F9" s="318"/>
      <c r="G9" s="318"/>
      <c r="H9" s="318"/>
      <c r="I9" s="318"/>
      <c r="J9" s="318"/>
      <c r="K9" s="318"/>
      <c r="L9" s="319"/>
      <c r="M9" s="189"/>
      <c r="N9" s="317" t="s">
        <v>94</v>
      </c>
      <c r="O9" s="318"/>
      <c r="P9" s="318"/>
      <c r="Q9" s="319"/>
    </row>
    <row r="10" spans="2:17" s="15" customFormat="1" ht="11.25" customHeight="1">
      <c r="B10" s="197">
        <v>1</v>
      </c>
      <c r="C10" s="126">
        <v>2</v>
      </c>
      <c r="D10" s="126">
        <v>3</v>
      </c>
      <c r="E10" s="126">
        <v>4</v>
      </c>
      <c r="F10" s="126">
        <v>5</v>
      </c>
      <c r="G10" s="126">
        <v>6</v>
      </c>
      <c r="H10" s="126">
        <v>7</v>
      </c>
      <c r="I10" s="126">
        <v>8</v>
      </c>
      <c r="J10" s="126">
        <v>9</v>
      </c>
      <c r="K10" s="126">
        <v>10</v>
      </c>
      <c r="L10" s="126">
        <v>11</v>
      </c>
      <c r="M10" s="126">
        <v>12</v>
      </c>
      <c r="N10" s="126">
        <v>13</v>
      </c>
      <c r="O10" s="126">
        <v>14</v>
      </c>
      <c r="P10" s="126">
        <v>15</v>
      </c>
      <c r="Q10" s="126">
        <v>16</v>
      </c>
    </row>
    <row r="11" spans="2:17" ht="60.75" customHeight="1">
      <c r="B11" s="330" t="s">
        <v>106</v>
      </c>
      <c r="C11" s="322" t="s">
        <v>2</v>
      </c>
      <c r="D11" s="322" t="s">
        <v>97</v>
      </c>
      <c r="E11" s="315" t="s">
        <v>98</v>
      </c>
      <c r="F11" s="322" t="s">
        <v>129</v>
      </c>
      <c r="G11" s="322" t="s">
        <v>130</v>
      </c>
      <c r="H11" s="322" t="s">
        <v>141</v>
      </c>
      <c r="I11" s="322" t="s">
        <v>142</v>
      </c>
      <c r="J11" s="322" t="s">
        <v>131</v>
      </c>
      <c r="K11" s="315" t="s">
        <v>132</v>
      </c>
      <c r="L11" s="315" t="s">
        <v>133</v>
      </c>
      <c r="M11" s="328" t="s">
        <v>83</v>
      </c>
      <c r="N11" s="330" t="s">
        <v>95</v>
      </c>
      <c r="O11" s="322"/>
      <c r="P11" s="322"/>
      <c r="Q11" s="331"/>
    </row>
    <row r="12" spans="2:17" s="16" customFormat="1" ht="62.25" customHeight="1">
      <c r="B12" s="330"/>
      <c r="C12" s="322"/>
      <c r="D12" s="322"/>
      <c r="E12" s="316"/>
      <c r="F12" s="322"/>
      <c r="G12" s="322"/>
      <c r="H12" s="322"/>
      <c r="I12" s="322"/>
      <c r="J12" s="322"/>
      <c r="K12" s="316"/>
      <c r="L12" s="316"/>
      <c r="M12" s="329"/>
      <c r="N12" s="332" t="s">
        <v>71</v>
      </c>
      <c r="O12" s="315" t="s">
        <v>73</v>
      </c>
      <c r="P12" s="315" t="s">
        <v>72</v>
      </c>
      <c r="Q12" s="323" t="s">
        <v>74</v>
      </c>
    </row>
    <row r="13" spans="2:17" s="16" customFormat="1" ht="45" customHeight="1" thickBot="1">
      <c r="B13" s="332"/>
      <c r="C13" s="315"/>
      <c r="D13" s="315"/>
      <c r="E13" s="316"/>
      <c r="F13" s="315"/>
      <c r="G13" s="315"/>
      <c r="H13" s="315"/>
      <c r="I13" s="315"/>
      <c r="J13" s="315"/>
      <c r="K13" s="316"/>
      <c r="L13" s="316"/>
      <c r="M13" s="329"/>
      <c r="N13" s="333"/>
      <c r="O13" s="316"/>
      <c r="P13" s="316"/>
      <c r="Q13" s="324"/>
    </row>
    <row r="14" spans="2:17" s="15" customFormat="1" ht="15.75" customHeight="1">
      <c r="B14" s="198"/>
      <c r="C14" s="199"/>
      <c r="D14" s="199"/>
      <c r="E14" s="199"/>
      <c r="F14" s="199"/>
      <c r="G14" s="199"/>
      <c r="H14" s="199"/>
      <c r="I14" s="199"/>
      <c r="J14" s="199" t="s">
        <v>32</v>
      </c>
      <c r="K14" s="199" t="s">
        <v>35</v>
      </c>
      <c r="L14" s="200" t="s">
        <v>19</v>
      </c>
      <c r="M14" s="198"/>
      <c r="N14" s="201"/>
      <c r="O14" s="202"/>
      <c r="P14" s="202"/>
      <c r="Q14" s="203"/>
    </row>
    <row r="15" spans="2:17" s="15" customFormat="1" ht="15.75" customHeight="1" thickBot="1">
      <c r="B15" s="325" t="s">
        <v>117</v>
      </c>
      <c r="C15" s="326"/>
      <c r="D15" s="327"/>
      <c r="E15" s="135"/>
      <c r="F15" s="135"/>
      <c r="G15" s="135"/>
      <c r="H15" s="135"/>
      <c r="I15" s="135"/>
      <c r="J15" s="135"/>
      <c r="K15" s="204">
        <f>'общие характеристики'!K16</f>
        <v>17</v>
      </c>
      <c r="L15" s="204">
        <f>'общие характеристики'!L16</f>
        <v>3040</v>
      </c>
      <c r="M15" s="204"/>
      <c r="N15" s="136"/>
      <c r="O15" s="137"/>
      <c r="P15" s="137"/>
      <c r="Q15" s="138"/>
    </row>
    <row r="16" spans="2:17" ht="28.5" customHeight="1">
      <c r="B16" s="134">
        <v>1</v>
      </c>
      <c r="C16" s="215" t="str">
        <f>'общие характеристики'!C17</f>
        <v>ЧФ</v>
      </c>
      <c r="D16" s="215" t="str">
        <f>'общие характеристики'!D17</f>
        <v>ОБОРУД.АВТОМ. ТЕЛ. СТАНЦ.</v>
      </c>
      <c r="E16" s="215">
        <f>'общие характеристики'!E17</f>
        <v>2310104</v>
      </c>
      <c r="F16" s="215" t="str">
        <f>'общие характеристики'!F17</f>
        <v>CSU/CDSU</v>
      </c>
      <c r="G16" s="215" t="str">
        <f>'общие характеристики'!G17</f>
        <v>США</v>
      </c>
      <c r="H16" s="215">
        <f>'общие характеристики'!H17</f>
        <v>35796</v>
      </c>
      <c r="I16" s="215">
        <f>'общие характеристики'!I17</f>
        <v>35796</v>
      </c>
      <c r="J16" s="215" t="str">
        <f>'общие характеристики'!J17</f>
        <v>Челябинская обл., п. Тимирязевский, ул. Чайковского, д. 12</v>
      </c>
      <c r="K16" s="215">
        <f>'общие характеристики'!K17</f>
        <v>1</v>
      </c>
      <c r="L16" s="215">
        <f>'общие характеристики'!L17</f>
        <v>10</v>
      </c>
      <c r="M16" s="215" t="str">
        <f>'общие характеристики'!M17</f>
        <v>демонтировано</v>
      </c>
      <c r="N16" s="215" t="str">
        <f>'общие характеристики'!AE17</f>
        <v>Федоров Алексей Иванович</v>
      </c>
      <c r="O16" s="215" t="str">
        <f>'общие характеристики'!AF17</f>
        <v>ведущий инженер ЦОБСС ТЦТЭТ</v>
      </c>
      <c r="P16" s="215" t="str">
        <f>'общие характеристики'!AG17</f>
        <v>+79048094583</v>
      </c>
      <c r="Q16" s="215" t="str">
        <f>'общие характеристики'!AH17</f>
        <v xml:space="preserve">fedorov-ai@ ural.rt.ru </v>
      </c>
    </row>
    <row r="17" spans="2:17" ht="51">
      <c r="B17" s="222">
        <v>2</v>
      </c>
      <c r="C17" s="223" t="str">
        <f>'общие характеристики'!C18</f>
        <v>ЧФ</v>
      </c>
      <c r="D17" s="223" t="str">
        <f>'общие характеристики'!D18</f>
        <v>Cеть радиотелевизионной связи Базовая станцияCDMA</v>
      </c>
      <c r="E17" s="223" t="str">
        <f>'общие характеристики'!E18</f>
        <v>2315985</v>
      </c>
      <c r="F17" s="223" t="str">
        <f>'общие характеристики'!F18</f>
        <v>QCell3508i</v>
      </c>
      <c r="G17" s="223" t="str">
        <f>'общие характеристики'!G18</f>
        <v>США</v>
      </c>
      <c r="H17" s="215">
        <f>'общие характеристики'!H18</f>
        <v>35796</v>
      </c>
      <c r="I17" s="223">
        <f>'общие характеристики'!I18</f>
        <v>35796</v>
      </c>
      <c r="J17" s="223" t="str">
        <f>'общие характеристики'!J18</f>
        <v>Челябинская обл., п. Тимирязевский, ул. Чайковского, д. 12</v>
      </c>
      <c r="K17" s="223">
        <f>'общие характеристики'!K18</f>
        <v>2</v>
      </c>
      <c r="L17" s="223">
        <f>'общие характеристики'!L18</f>
        <v>400</v>
      </c>
      <c r="M17" s="223" t="str">
        <f>'общие характеристики'!M18</f>
        <v>демонтировано</v>
      </c>
      <c r="N17" s="223" t="str">
        <f>'общие характеристики'!AE18</f>
        <v>Федоров Алексей Иванович</v>
      </c>
      <c r="O17" s="223" t="str">
        <f>'общие характеристики'!AF18</f>
        <v>ведущий инженер ЦОБСС ТЦТЭТ</v>
      </c>
      <c r="P17" s="223" t="str">
        <f>'общие характеристики'!AG18</f>
        <v>+79048094583</v>
      </c>
      <c r="Q17" s="223" t="str">
        <f>'общие характеристики'!AH18</f>
        <v xml:space="preserve">fedorov-ai@ ural.rt.ru </v>
      </c>
    </row>
    <row r="18" spans="2:17" ht="25.5">
      <c r="B18" s="222">
        <v>3</v>
      </c>
      <c r="C18" s="223" t="str">
        <f>'общие характеристики'!C19</f>
        <v>ЧФ</v>
      </c>
      <c r="D18" s="223" t="str">
        <f>'общие характеристики'!D19</f>
        <v>Базовая станция CDMA в г.Троицке,ул.Ленина,38</v>
      </c>
      <c r="E18" s="223" t="str">
        <f>'общие характеристики'!E19</f>
        <v>2242316</v>
      </c>
      <c r="F18" s="223" t="str">
        <f>'общие характеристики'!F19</f>
        <v>QCell2508i</v>
      </c>
      <c r="G18" s="223" t="str">
        <f>'общие характеристики'!G19</f>
        <v>США</v>
      </c>
      <c r="H18" s="215">
        <f>'общие характеристики'!H19</f>
        <v>35796</v>
      </c>
      <c r="I18" s="223">
        <f>'общие характеристики'!I19</f>
        <v>35796</v>
      </c>
      <c r="J18" s="223" t="str">
        <f>'общие характеристики'!J19</f>
        <v>Челябинская обл., п. Тимирязевский, ул. Чайковского, д. 12</v>
      </c>
      <c r="K18" s="223">
        <f>'общие характеристики'!K19</f>
        <v>1</v>
      </c>
      <c r="L18" s="223">
        <f>'общие характеристики'!L19</f>
        <v>200</v>
      </c>
      <c r="M18" s="223" t="str">
        <f>'общие характеристики'!M19</f>
        <v>демонтировано</v>
      </c>
      <c r="N18" s="223" t="str">
        <f>'общие характеристики'!AE19</f>
        <v>Федоров Алексей Иванович</v>
      </c>
      <c r="O18" s="223" t="str">
        <f>'общие характеристики'!AF19</f>
        <v>ведущий инженер ЦОБСС ТЦТЭТ</v>
      </c>
      <c r="P18" s="223" t="str">
        <f>'общие характеристики'!AG19</f>
        <v>+79048094583</v>
      </c>
      <c r="Q18" s="223" t="str">
        <f>'общие характеристики'!AH19</f>
        <v xml:space="preserve">fedorov-ai@ ural.rt.ru </v>
      </c>
    </row>
    <row r="19" spans="2:17" ht="51">
      <c r="B19" s="222">
        <v>4</v>
      </c>
      <c r="C19" s="223" t="str">
        <f>'общие характеристики'!C20</f>
        <v>ЧФ</v>
      </c>
      <c r="D19" s="223" t="str">
        <f>'общие характеристики'!D20</f>
        <v>Cеть радиотелевизионной связи Базовая станция CDMA</v>
      </c>
      <c r="E19" s="223" t="str">
        <f>'общие характеристики'!E20</f>
        <v>2304303</v>
      </c>
      <c r="F19" s="223" t="str">
        <f>'общие характеристики'!F20</f>
        <v>QCell3508i</v>
      </c>
      <c r="G19" s="223" t="str">
        <f>'общие характеристики'!G20</f>
        <v>США</v>
      </c>
      <c r="H19" s="215">
        <f>'общие характеристики'!H20</f>
        <v>35796</v>
      </c>
      <c r="I19" s="223">
        <f>'общие характеристики'!I20</f>
        <v>35796</v>
      </c>
      <c r="J19" s="223" t="str">
        <f>'общие характеристики'!J20</f>
        <v>Челябинская обл., п. Тимирязевский, ул. Чайковского, д. 12</v>
      </c>
      <c r="K19" s="223">
        <f>'общие характеристики'!K20</f>
        <v>2</v>
      </c>
      <c r="L19" s="223">
        <f>'общие характеристики'!L20</f>
        <v>400</v>
      </c>
      <c r="M19" s="223" t="str">
        <f>'общие характеристики'!M20</f>
        <v>демонтировано</v>
      </c>
      <c r="N19" s="223" t="str">
        <f>'общие характеристики'!AE20</f>
        <v>Федоров Алексей Иванович</v>
      </c>
      <c r="O19" s="223" t="str">
        <f>'общие характеристики'!AF20</f>
        <v>ведущий инженер ЦОБСС ТЦТЭТ</v>
      </c>
      <c r="P19" s="223" t="str">
        <f>'общие характеристики'!AG20</f>
        <v>+79048094583</v>
      </c>
      <c r="Q19" s="223" t="str">
        <f>'общие характеристики'!AH20</f>
        <v xml:space="preserve">fedorov-ai@ ural.rt.ru </v>
      </c>
    </row>
    <row r="20" spans="2:17" ht="38.25">
      <c r="B20" s="222">
        <v>5</v>
      </c>
      <c r="C20" s="223" t="str">
        <f>'общие характеристики'!C21</f>
        <v>ЧФ</v>
      </c>
      <c r="D20" s="223" t="str">
        <f>'общие характеристики'!D21</f>
        <v>Базовая станция CDMA в г.Озерске,ул.Кыштымская,6</v>
      </c>
      <c r="E20" s="223" t="str">
        <f>'общие характеристики'!E21</f>
        <v>2271139</v>
      </c>
      <c r="F20" s="223" t="str">
        <f>'общие характеристики'!F21</f>
        <v>QCell3508i</v>
      </c>
      <c r="G20" s="223" t="str">
        <f>'общие характеристики'!G21</f>
        <v>США</v>
      </c>
      <c r="H20" s="215">
        <f>'общие характеристики'!H21</f>
        <v>35796</v>
      </c>
      <c r="I20" s="223">
        <f>'общие характеристики'!I21</f>
        <v>35796</v>
      </c>
      <c r="J20" s="223" t="str">
        <f>'общие характеристики'!J21</f>
        <v>Челябинская обл., п. Тимирязевский, ул. Чайковского, д. 12</v>
      </c>
      <c r="K20" s="223">
        <f>'общие характеристики'!K21</f>
        <v>2</v>
      </c>
      <c r="L20" s="223">
        <f>'общие характеристики'!L21</f>
        <v>400</v>
      </c>
      <c r="M20" s="223" t="str">
        <f>'общие характеристики'!M21</f>
        <v>демонтировано</v>
      </c>
      <c r="N20" s="223" t="str">
        <f>'общие характеристики'!AE21</f>
        <v>Федоров Алексей Иванович</v>
      </c>
      <c r="O20" s="223" t="str">
        <f>'общие характеристики'!AF21</f>
        <v>ведущий инженер ЦОБСС ТЦТЭТ</v>
      </c>
      <c r="P20" s="223" t="str">
        <f>'общие характеристики'!AG21</f>
        <v>+79048094583</v>
      </c>
      <c r="Q20" s="223" t="str">
        <f>'общие характеристики'!AH21</f>
        <v xml:space="preserve">fedorov-ai@ ural.rt.ru </v>
      </c>
    </row>
    <row r="21" spans="2:17" ht="51">
      <c r="B21" s="222">
        <v>6</v>
      </c>
      <c r="C21" s="223" t="str">
        <f>'общие характеристики'!C22</f>
        <v>ЧФ</v>
      </c>
      <c r="D21" s="223" t="str">
        <f>'общие характеристики'!D22</f>
        <v>Cеть радиотелевизионной связи Базовая станцияCDMA</v>
      </c>
      <c r="E21" s="223" t="str">
        <f>'общие характеристики'!E22</f>
        <v>2301780</v>
      </c>
      <c r="F21" s="223" t="str">
        <f>'общие характеристики'!F22</f>
        <v>QCell2508i</v>
      </c>
      <c r="G21" s="223" t="str">
        <f>'общие характеристики'!G22</f>
        <v>США</v>
      </c>
      <c r="H21" s="215">
        <f>'общие характеристики'!H22</f>
        <v>35796</v>
      </c>
      <c r="I21" s="223">
        <f>'общие характеристики'!I22</f>
        <v>35796</v>
      </c>
      <c r="J21" s="223" t="str">
        <f>'общие характеристики'!J22</f>
        <v>Челябинская обл., п. Тимирязевский, ул. Чайковского, д. 12</v>
      </c>
      <c r="K21" s="223">
        <f>'общие характеристики'!K22</f>
        <v>1</v>
      </c>
      <c r="L21" s="223">
        <f>'общие характеристики'!L22</f>
        <v>200</v>
      </c>
      <c r="M21" s="223" t="str">
        <f>'общие характеристики'!M22</f>
        <v>демонтировано</v>
      </c>
      <c r="N21" s="223" t="str">
        <f>'общие характеристики'!AE22</f>
        <v>Федоров Алексей Иванович</v>
      </c>
      <c r="O21" s="223" t="str">
        <f>'общие характеристики'!AF22</f>
        <v>ведущий инженер ЦОБСС ТЦТЭТ</v>
      </c>
      <c r="P21" s="223" t="str">
        <f>'общие характеристики'!AG22</f>
        <v>+79048094583</v>
      </c>
      <c r="Q21" s="223" t="str">
        <f>'общие характеристики'!AH22</f>
        <v xml:space="preserve">fedorov-ai@ ural.rt.ru </v>
      </c>
    </row>
    <row r="22" spans="2:17" ht="38.25">
      <c r="B22" s="222">
        <v>7</v>
      </c>
      <c r="C22" s="223" t="str">
        <f>'общие характеристики'!C23</f>
        <v>ЧФ</v>
      </c>
      <c r="D22" s="223" t="str">
        <f>'общие характеристики'!D23</f>
        <v>Базовая станция CDMA Г.Трехгорный,гора Завьялиха</v>
      </c>
      <c r="E22" s="223" t="str">
        <f>'общие характеристики'!E23</f>
        <v>2310087</v>
      </c>
      <c r="F22" s="223" t="str">
        <f>'общие характеристики'!F23</f>
        <v>QCell2508i</v>
      </c>
      <c r="G22" s="223" t="str">
        <f>'общие характеристики'!G23</f>
        <v>США</v>
      </c>
      <c r="H22" s="215">
        <f>'общие характеристики'!H23</f>
        <v>35796</v>
      </c>
      <c r="I22" s="223">
        <f>'общие характеристики'!I23</f>
        <v>35796</v>
      </c>
      <c r="J22" s="223" t="str">
        <f>'общие характеристики'!J23</f>
        <v>Челябинская обл., п. Тимирязевский, ул. Чайковского, д. 12</v>
      </c>
      <c r="K22" s="223">
        <f>'общие характеристики'!K23</f>
        <v>1</v>
      </c>
      <c r="L22" s="223">
        <f>'общие характеристики'!L23</f>
        <v>200</v>
      </c>
      <c r="M22" s="223" t="str">
        <f>'общие характеристики'!M23</f>
        <v>демонтировано</v>
      </c>
      <c r="N22" s="223" t="str">
        <f>'общие характеристики'!AE23</f>
        <v>Федоров Алексей Иванович</v>
      </c>
      <c r="O22" s="223" t="str">
        <f>'общие характеристики'!AF23</f>
        <v>ведущий инженер ЦОБСС ТЦТЭТ</v>
      </c>
      <c r="P22" s="223" t="str">
        <f>'общие характеристики'!AG23</f>
        <v>+79048094583</v>
      </c>
      <c r="Q22" s="223" t="str">
        <f>'общие характеристики'!AH23</f>
        <v xml:space="preserve">fedorov-ai@ ural.rt.ru </v>
      </c>
    </row>
    <row r="23" spans="2:17" ht="25.5">
      <c r="B23" s="222">
        <v>8</v>
      </c>
      <c r="C23" s="223" t="str">
        <f>'общие характеристики'!C24</f>
        <v>ЧФ</v>
      </c>
      <c r="D23" s="223" t="str">
        <f>'общие характеристики'!D24</f>
        <v>Базовая станция CDMA г.Касли</v>
      </c>
      <c r="E23" s="223" t="str">
        <f>'общие характеристики'!E24</f>
        <v>2298965</v>
      </c>
      <c r="F23" s="223" t="str">
        <f>'общие характеристики'!F24</f>
        <v>QCell2508i</v>
      </c>
      <c r="G23" s="223" t="str">
        <f>'общие характеристики'!G24</f>
        <v>США</v>
      </c>
      <c r="H23" s="215">
        <f>'общие характеристики'!H24</f>
        <v>35796</v>
      </c>
      <c r="I23" s="223">
        <f>'общие характеристики'!I24</f>
        <v>35796</v>
      </c>
      <c r="J23" s="223" t="str">
        <f>'общие характеристики'!J24</f>
        <v>Челябинская обл., п. Тимирязевский, ул. Чайковского, д. 12</v>
      </c>
      <c r="K23" s="223">
        <f>'общие характеристики'!K24</f>
        <v>1</v>
      </c>
      <c r="L23" s="223">
        <f>'общие характеристики'!L24</f>
        <v>200</v>
      </c>
      <c r="M23" s="223" t="str">
        <f>'общие характеристики'!M24</f>
        <v>демонтировано</v>
      </c>
      <c r="N23" s="223" t="str">
        <f>'общие характеристики'!AE24</f>
        <v>Федоров Алексей Иванович</v>
      </c>
      <c r="O23" s="223" t="str">
        <f>'общие характеристики'!AF24</f>
        <v>ведущий инженер ЦОБСС ТЦТЭТ</v>
      </c>
      <c r="P23" s="223" t="str">
        <f>'общие характеристики'!AG24</f>
        <v>+79048094583</v>
      </c>
      <c r="Q23" s="223" t="str">
        <f>'общие характеристики'!AH24</f>
        <v xml:space="preserve">fedorov-ai@ ural.rt.ru </v>
      </c>
    </row>
    <row r="24" spans="2:17" ht="38.25">
      <c r="B24" s="222">
        <v>9</v>
      </c>
      <c r="C24" s="223" t="str">
        <f>'общие характеристики'!C25</f>
        <v>ЧФ</v>
      </c>
      <c r="D24" s="223" t="str">
        <f>'общие характеристики'!D25</f>
        <v>Оборудование для базовой станции СДМА в п.Увильды</v>
      </c>
      <c r="E24" s="223" t="str">
        <f>'общие характеристики'!E25</f>
        <v>2247374</v>
      </c>
      <c r="F24" s="223" t="str">
        <f>'общие характеристики'!F25</f>
        <v>QCell3508i</v>
      </c>
      <c r="G24" s="223" t="str">
        <f>'общие характеристики'!G25</f>
        <v>США</v>
      </c>
      <c r="H24" s="215">
        <f>'общие характеристики'!H25</f>
        <v>35796</v>
      </c>
      <c r="I24" s="223">
        <f>'общие характеристики'!I25</f>
        <v>35796</v>
      </c>
      <c r="J24" s="223" t="str">
        <f>'общие характеристики'!J25</f>
        <v>Челябинская обл., п. Тимирязевский, ул. Чайковского, д. 12</v>
      </c>
      <c r="K24" s="223">
        <f>'общие характеристики'!K25</f>
        <v>2</v>
      </c>
      <c r="L24" s="223">
        <f>'общие характеристики'!L25</f>
        <v>400</v>
      </c>
      <c r="M24" s="223" t="str">
        <f>'общие характеристики'!M25</f>
        <v>демонтировано</v>
      </c>
      <c r="N24" s="223" t="str">
        <f>'общие характеристики'!AE25</f>
        <v>Федоров Алексей Иванович</v>
      </c>
      <c r="O24" s="223" t="str">
        <f>'общие характеристики'!AF25</f>
        <v>ведущий инженер ЦОБСС ТЦТЭТ</v>
      </c>
      <c r="P24" s="223" t="str">
        <f>'общие характеристики'!AG25</f>
        <v>+79048094583</v>
      </c>
      <c r="Q24" s="223" t="str">
        <f>'общие характеристики'!AH25</f>
        <v xml:space="preserve">fedorov-ai@ ural.rt.ru </v>
      </c>
    </row>
    <row r="25" spans="2:17" ht="38.25">
      <c r="B25" s="222">
        <v>10</v>
      </c>
      <c r="C25" s="223" t="str">
        <f>'общие характеристики'!C26</f>
        <v>ЧФ</v>
      </c>
      <c r="D25" s="223" t="str">
        <f>'общие характеристики'!D26</f>
        <v>Базовая станция BTS-2508 CDMA в. Челябинске</v>
      </c>
      <c r="E25" s="223" t="str">
        <f>'общие характеристики'!E26</f>
        <v>2305953</v>
      </c>
      <c r="F25" s="223" t="str">
        <f>'общие характеристики'!F26</f>
        <v>QCell2508i</v>
      </c>
      <c r="G25" s="223" t="str">
        <f>'общие характеристики'!G26</f>
        <v>США</v>
      </c>
      <c r="H25" s="215">
        <f>'общие характеристики'!H26</f>
        <v>35796</v>
      </c>
      <c r="I25" s="223">
        <f>'общие характеристики'!I26</f>
        <v>35796</v>
      </c>
      <c r="J25" s="223" t="str">
        <f>'общие характеристики'!J26</f>
        <v>Челябинская обл., п. Тимирязевский, ул. Чайковского, д. 12</v>
      </c>
      <c r="K25" s="223">
        <f>'общие характеристики'!K26</f>
        <v>1</v>
      </c>
      <c r="L25" s="223">
        <f>'общие характеристики'!L26</f>
        <v>200</v>
      </c>
      <c r="M25" s="223" t="str">
        <f>'общие характеристики'!M26</f>
        <v>демонтировано</v>
      </c>
      <c r="N25" s="223" t="str">
        <f>'общие характеристики'!AE26</f>
        <v>Федоров Алексей Иванович</v>
      </c>
      <c r="O25" s="223" t="str">
        <f>'общие характеристики'!AF26</f>
        <v>ведущий инженер ЦОБСС ТЦТЭТ</v>
      </c>
      <c r="P25" s="223" t="str">
        <f>'общие характеристики'!AG26</f>
        <v>+79048094583</v>
      </c>
      <c r="Q25" s="223" t="str">
        <f>'общие характеристики'!AH26</f>
        <v xml:space="preserve">fedorov-ai@ ural.rt.ru </v>
      </c>
    </row>
    <row r="26" spans="2:17" ht="25.5">
      <c r="B26" s="222">
        <v>11</v>
      </c>
      <c r="C26" s="223" t="str">
        <f>'общие характеристики'!C27</f>
        <v>ЧФ</v>
      </c>
      <c r="D26" s="223" t="str">
        <f>'общие характеристики'!D27</f>
        <v>Базовая станция CDMA в п.Увильды</v>
      </c>
      <c r="E26" s="223" t="str">
        <f>'общие характеристики'!E27</f>
        <v>2303131</v>
      </c>
      <c r="F26" s="223" t="str">
        <f>'общие характеристики'!F27</f>
        <v>QCell3508i</v>
      </c>
      <c r="G26" s="223" t="str">
        <f>'общие характеристики'!G27</f>
        <v>США</v>
      </c>
      <c r="H26" s="215">
        <f>'общие характеристики'!H27</f>
        <v>35796</v>
      </c>
      <c r="I26" s="223">
        <f>'общие характеристики'!I27</f>
        <v>35796</v>
      </c>
      <c r="J26" s="223" t="str">
        <f>'общие характеристики'!J27</f>
        <v>Челябинская обл., п. Тимирязевский, ул. Чайковского, д. 12</v>
      </c>
      <c r="K26" s="223">
        <f>'общие характеристики'!K27</f>
        <v>2</v>
      </c>
      <c r="L26" s="223">
        <f>'общие характеристики'!L27</f>
        <v>400</v>
      </c>
      <c r="M26" s="223" t="str">
        <f>'общие характеристики'!M27</f>
        <v>демонтировано</v>
      </c>
      <c r="N26" s="223" t="str">
        <f>'общие характеристики'!AE27</f>
        <v>Федоров Алексей Иванович</v>
      </c>
      <c r="O26" s="223" t="str">
        <f>'общие характеристики'!AF27</f>
        <v>ведущий инженер ЦОБСС ТЦТЭТ</v>
      </c>
      <c r="P26" s="223" t="str">
        <f>'общие характеристики'!AG27</f>
        <v>+79048094583</v>
      </c>
      <c r="Q26" s="223" t="str">
        <f>'общие характеристики'!AH27</f>
        <v xml:space="preserve">fedorov-ai@ ural.rt.ru </v>
      </c>
    </row>
    <row r="27" spans="2:17" ht="63.75">
      <c r="B27" s="222">
        <v>12</v>
      </c>
      <c r="C27" s="223" t="str">
        <f>'общие характеристики'!C28</f>
        <v>ЧФ</v>
      </c>
      <c r="D27" s="223" t="str">
        <f>'общие характеристики'!D28</f>
        <v>Система кондиционирования   (Кондиционер Mitshubishi Electric MS-GA50VB)</v>
      </c>
      <c r="E27" s="223" t="str">
        <f>'общие характеристики'!E28</f>
        <v>2282548</v>
      </c>
      <c r="F27" s="223" t="str">
        <f>'общие характеристики'!F28</f>
        <v>MS-GA50VB</v>
      </c>
      <c r="G27" s="223" t="str">
        <f>'общие характеристики'!G28</f>
        <v>Малайзия</v>
      </c>
      <c r="H27" s="215">
        <f>'общие характеристики'!H28</f>
        <v>39083</v>
      </c>
      <c r="I27" s="223">
        <f>'общие характеристики'!I28</f>
        <v>39083</v>
      </c>
      <c r="J27" s="223" t="str">
        <f>'общие характеристики'!J28</f>
        <v>Челябинская обл., п. Тимирязевский, ул. Чайковского, д. 12</v>
      </c>
      <c r="K27" s="223">
        <f>'общие характеристики'!K28</f>
        <v>1</v>
      </c>
      <c r="L27" s="223">
        <f>'общие характеристики'!L28</f>
        <v>30</v>
      </c>
      <c r="M27" s="223" t="str">
        <f>'общие характеристики'!M28</f>
        <v>демонтировано</v>
      </c>
      <c r="N27" s="223" t="str">
        <f>'общие характеристики'!AE28</f>
        <v>Федоров Алексей Иванович</v>
      </c>
      <c r="O27" s="223" t="str">
        <f>'общие характеристики'!AF28</f>
        <v>ведущий инженер ЦОБСС ТЦТЭТ</v>
      </c>
      <c r="P27" s="223" t="str">
        <f>'общие характеристики'!AG28</f>
        <v>+79048094583</v>
      </c>
      <c r="Q27" s="223" t="str">
        <f>'общие характеристики'!AH28</f>
        <v xml:space="preserve">fedorov-ai@ ural.rt.ru </v>
      </c>
    </row>
    <row r="28" spans="2:17" ht="15">
      <c r="B28" s="222">
        <v>13</v>
      </c>
      <c r="C28" s="223">
        <f>'общие характеристики'!C29</f>
        <v>0</v>
      </c>
      <c r="D28" s="223">
        <f>'общие характеристики'!D29</f>
        <v>0</v>
      </c>
      <c r="E28" s="223">
        <f>'общие характеристики'!E29</f>
        <v>0</v>
      </c>
      <c r="F28" s="223">
        <f>'общие характеристики'!F29</f>
        <v>0</v>
      </c>
      <c r="G28" s="223">
        <f>'общие характеристики'!G29</f>
        <v>0</v>
      </c>
      <c r="H28" s="215">
        <f>'общие характеристики'!H29</f>
        <v>0</v>
      </c>
      <c r="I28" s="223">
        <f>'общие характеристики'!I29</f>
        <v>0</v>
      </c>
      <c r="J28" s="223">
        <f>'общие характеристики'!J29</f>
        <v>0</v>
      </c>
      <c r="K28" s="223">
        <f>'общие характеристики'!K29</f>
        <v>0</v>
      </c>
      <c r="L28" s="223">
        <f>'общие характеристики'!L29</f>
        <v>0</v>
      </c>
      <c r="M28" s="223">
        <f>'общие характеристики'!M29</f>
        <v>0</v>
      </c>
      <c r="N28" s="223">
        <f>'общие характеристики'!AE29</f>
        <v>0</v>
      </c>
      <c r="O28" s="223">
        <f>'общие характеристики'!AF29</f>
        <v>0</v>
      </c>
      <c r="P28" s="223">
        <f>'общие характеристики'!AG29</f>
        <v>0</v>
      </c>
      <c r="Q28" s="223">
        <f>'общие характеристики'!AH29</f>
        <v>0</v>
      </c>
    </row>
    <row r="29" spans="2:17" ht="15">
      <c r="B29" s="222">
        <v>14</v>
      </c>
      <c r="C29" s="223">
        <f>'общие характеристики'!C30</f>
        <v>0</v>
      </c>
      <c r="D29" s="223">
        <f>'общие характеристики'!D30</f>
        <v>0</v>
      </c>
      <c r="E29" s="223">
        <f>'общие характеристики'!E30</f>
        <v>0</v>
      </c>
      <c r="F29" s="223">
        <f>'общие характеристики'!F30</f>
        <v>0</v>
      </c>
      <c r="G29" s="223">
        <f>'общие характеристики'!G30</f>
        <v>0</v>
      </c>
      <c r="H29" s="215">
        <f>'общие характеристики'!H30</f>
        <v>0</v>
      </c>
      <c r="I29" s="223">
        <f>'общие характеристики'!I30</f>
        <v>0</v>
      </c>
      <c r="J29" s="223">
        <f>'общие характеристики'!J30</f>
        <v>0</v>
      </c>
      <c r="K29" s="223">
        <f>'общие характеристики'!K30</f>
        <v>0</v>
      </c>
      <c r="L29" s="223">
        <f>'общие характеристики'!L30</f>
        <v>0</v>
      </c>
      <c r="M29" s="223">
        <f>'общие характеристики'!M30</f>
        <v>0</v>
      </c>
      <c r="N29" s="223">
        <f>'общие характеристики'!AE30</f>
        <v>0</v>
      </c>
      <c r="O29" s="223">
        <f>'общие характеристики'!AF30</f>
        <v>0</v>
      </c>
      <c r="P29" s="223">
        <f>'общие характеристики'!AG30</f>
        <v>0</v>
      </c>
      <c r="Q29" s="223">
        <f>'общие характеристики'!AH30</f>
        <v>0</v>
      </c>
    </row>
    <row r="30" spans="2:17" ht="15">
      <c r="B30" s="222">
        <v>15</v>
      </c>
      <c r="C30" s="223">
        <f>'общие характеристики'!C31</f>
        <v>0</v>
      </c>
      <c r="D30" s="223">
        <f>'общие характеристики'!D31</f>
        <v>0</v>
      </c>
      <c r="E30" s="223">
        <f>'общие характеристики'!E31</f>
        <v>0</v>
      </c>
      <c r="F30" s="223">
        <f>'общие характеристики'!F31</f>
        <v>0</v>
      </c>
      <c r="G30" s="223">
        <f>'общие характеристики'!G31</f>
        <v>0</v>
      </c>
      <c r="H30" s="215">
        <f>'общие характеристики'!H31</f>
        <v>0</v>
      </c>
      <c r="I30" s="223">
        <f>'общие характеристики'!I31</f>
        <v>0</v>
      </c>
      <c r="J30" s="223">
        <f>'общие характеристики'!J31</f>
        <v>0</v>
      </c>
      <c r="K30" s="223">
        <f>'общие характеристики'!K31</f>
        <v>0</v>
      </c>
      <c r="L30" s="223">
        <f>'общие характеристики'!L31</f>
        <v>0</v>
      </c>
      <c r="M30" s="223">
        <f>'общие характеристики'!M31</f>
        <v>0</v>
      </c>
      <c r="N30" s="223">
        <f>'общие характеристики'!AE31</f>
        <v>0</v>
      </c>
      <c r="O30" s="223">
        <f>'общие характеристики'!AF31</f>
        <v>0</v>
      </c>
      <c r="P30" s="223">
        <f>'общие характеристики'!AG31</f>
        <v>0</v>
      </c>
      <c r="Q30" s="223">
        <f>'общие характеристики'!AH31</f>
        <v>0</v>
      </c>
    </row>
    <row r="31" spans="2:17" ht="15">
      <c r="B31" s="222">
        <v>16</v>
      </c>
      <c r="C31" s="223">
        <f>'общие характеристики'!C32</f>
        <v>0</v>
      </c>
      <c r="D31" s="223">
        <f>'общие характеристики'!D32</f>
        <v>0</v>
      </c>
      <c r="E31" s="223">
        <f>'общие характеристики'!E32</f>
        <v>0</v>
      </c>
      <c r="F31" s="223">
        <f>'общие характеристики'!F32</f>
        <v>0</v>
      </c>
      <c r="G31" s="223">
        <f>'общие характеристики'!G32</f>
        <v>0</v>
      </c>
      <c r="H31" s="215">
        <f>'общие характеристики'!H32</f>
        <v>0</v>
      </c>
      <c r="I31" s="223">
        <f>'общие характеристики'!I32</f>
        <v>0</v>
      </c>
      <c r="J31" s="223">
        <f>'общие характеристики'!J32</f>
        <v>0</v>
      </c>
      <c r="K31" s="223">
        <f>'общие характеристики'!K32</f>
        <v>0</v>
      </c>
      <c r="L31" s="223">
        <f>'общие характеристики'!L32</f>
        <v>0</v>
      </c>
      <c r="M31" s="223">
        <f>'общие характеристики'!M32</f>
        <v>0</v>
      </c>
      <c r="N31" s="223">
        <f>'общие характеристики'!AE32</f>
        <v>0</v>
      </c>
      <c r="O31" s="223">
        <f>'общие характеристики'!AF32</f>
        <v>0</v>
      </c>
      <c r="P31" s="223">
        <f>'общие характеристики'!AG32</f>
        <v>0</v>
      </c>
      <c r="Q31" s="223">
        <f>'общие характеристики'!AH32</f>
        <v>0</v>
      </c>
    </row>
    <row r="32" spans="2:17" ht="15">
      <c r="B32" s="222">
        <v>17</v>
      </c>
      <c r="C32" s="223">
        <f>'общие характеристики'!C33</f>
        <v>0</v>
      </c>
      <c r="D32" s="223">
        <f>'общие характеристики'!D33</f>
        <v>0</v>
      </c>
      <c r="E32" s="223">
        <f>'общие характеристики'!E33</f>
        <v>0</v>
      </c>
      <c r="F32" s="223">
        <f>'общие характеристики'!F33</f>
        <v>0</v>
      </c>
      <c r="G32" s="223">
        <f>'общие характеристики'!G33</f>
        <v>0</v>
      </c>
      <c r="H32" s="215">
        <f>'общие характеристики'!H33</f>
        <v>0</v>
      </c>
      <c r="I32" s="223">
        <f>'общие характеристики'!I33</f>
        <v>0</v>
      </c>
      <c r="J32" s="223">
        <f>'общие характеристики'!J33</f>
        <v>0</v>
      </c>
      <c r="K32" s="223">
        <f>'общие характеристики'!K33</f>
        <v>0</v>
      </c>
      <c r="L32" s="223">
        <f>'общие характеристики'!L33</f>
        <v>0</v>
      </c>
      <c r="M32" s="223">
        <f>'общие характеристики'!M33</f>
        <v>0</v>
      </c>
      <c r="N32" s="223">
        <f>'общие характеристики'!AE33</f>
        <v>0</v>
      </c>
      <c r="O32" s="223">
        <f>'общие характеристики'!AF33</f>
        <v>0</v>
      </c>
      <c r="P32" s="223">
        <f>'общие характеристики'!AG33</f>
        <v>0</v>
      </c>
      <c r="Q32" s="223">
        <f>'общие характеристики'!AH33</f>
        <v>0</v>
      </c>
    </row>
    <row r="33" spans="2:17" ht="15">
      <c r="B33" s="222">
        <v>18</v>
      </c>
      <c r="C33" s="223">
        <f>'общие характеристики'!C34</f>
        <v>0</v>
      </c>
      <c r="D33" s="223">
        <f>'общие характеристики'!D34</f>
        <v>0</v>
      </c>
      <c r="E33" s="223">
        <f>'общие характеристики'!E34</f>
        <v>0</v>
      </c>
      <c r="F33" s="223">
        <f>'общие характеристики'!F34</f>
        <v>0</v>
      </c>
      <c r="G33" s="223">
        <f>'общие характеристики'!G34</f>
        <v>0</v>
      </c>
      <c r="H33" s="215">
        <f>'общие характеристики'!H34</f>
        <v>0</v>
      </c>
      <c r="I33" s="223">
        <f>'общие характеристики'!I34</f>
        <v>0</v>
      </c>
      <c r="J33" s="223">
        <f>'общие характеристики'!J34</f>
        <v>0</v>
      </c>
      <c r="K33" s="223">
        <f>'общие характеристики'!K34</f>
        <v>0</v>
      </c>
      <c r="L33" s="223">
        <f>'общие характеристики'!L34</f>
        <v>0</v>
      </c>
      <c r="M33" s="223">
        <f>'общие характеристики'!M34</f>
        <v>0</v>
      </c>
      <c r="N33" s="223">
        <f>'общие характеристики'!AE34</f>
        <v>0</v>
      </c>
      <c r="O33" s="223">
        <f>'общие характеристики'!AF34</f>
        <v>0</v>
      </c>
      <c r="P33" s="223">
        <f>'общие характеристики'!AG34</f>
        <v>0</v>
      </c>
      <c r="Q33" s="223">
        <f>'общие характеристики'!AH34</f>
        <v>0</v>
      </c>
    </row>
    <row r="34" spans="2:17" ht="15">
      <c r="B34" s="222">
        <v>19</v>
      </c>
      <c r="C34" s="223">
        <f>'общие характеристики'!C35</f>
        <v>0</v>
      </c>
      <c r="D34" s="223">
        <f>'общие характеристики'!D35</f>
        <v>0</v>
      </c>
      <c r="E34" s="223">
        <f>'общие характеристики'!E35</f>
        <v>0</v>
      </c>
      <c r="F34" s="223">
        <f>'общие характеристики'!F35</f>
        <v>0</v>
      </c>
      <c r="G34" s="223">
        <f>'общие характеристики'!G35</f>
        <v>0</v>
      </c>
      <c r="H34" s="215">
        <f>'общие характеристики'!H35</f>
        <v>0</v>
      </c>
      <c r="I34" s="223">
        <f>'общие характеристики'!I35</f>
        <v>0</v>
      </c>
      <c r="J34" s="223">
        <f>'общие характеристики'!J35</f>
        <v>0</v>
      </c>
      <c r="K34" s="223">
        <f>'общие характеристики'!K35</f>
        <v>0</v>
      </c>
      <c r="L34" s="223">
        <f>'общие характеристики'!L35</f>
        <v>0</v>
      </c>
      <c r="M34" s="223">
        <f>'общие характеристики'!M35</f>
        <v>0</v>
      </c>
      <c r="N34" s="223">
        <f>'общие характеристики'!AE35</f>
        <v>0</v>
      </c>
      <c r="O34" s="223">
        <f>'общие характеристики'!AF35</f>
        <v>0</v>
      </c>
      <c r="P34" s="223">
        <f>'общие характеристики'!AG35</f>
        <v>0</v>
      </c>
      <c r="Q34" s="223">
        <f>'общие характеристики'!AH35</f>
        <v>0</v>
      </c>
    </row>
    <row r="35" spans="2:17" ht="15">
      <c r="B35" s="222">
        <v>20</v>
      </c>
      <c r="C35" s="223">
        <f>'общие характеристики'!C36</f>
        <v>0</v>
      </c>
      <c r="D35" s="223">
        <f>'общие характеристики'!D36</f>
        <v>0</v>
      </c>
      <c r="E35" s="223">
        <f>'общие характеристики'!E36</f>
        <v>0</v>
      </c>
      <c r="F35" s="223">
        <f>'общие характеристики'!F36</f>
        <v>0</v>
      </c>
      <c r="G35" s="223">
        <f>'общие характеристики'!G36</f>
        <v>0</v>
      </c>
      <c r="H35" s="215">
        <f>'общие характеристики'!H36</f>
        <v>0</v>
      </c>
      <c r="I35" s="223">
        <f>'общие характеристики'!I36</f>
        <v>0</v>
      </c>
      <c r="J35" s="223">
        <f>'общие характеристики'!J36</f>
        <v>0</v>
      </c>
      <c r="K35" s="223">
        <f>'общие характеристики'!K36</f>
        <v>0</v>
      </c>
      <c r="L35" s="223">
        <f>'общие характеристики'!L36</f>
        <v>0</v>
      </c>
      <c r="M35" s="223">
        <f>'общие характеристики'!M36</f>
        <v>0</v>
      </c>
      <c r="N35" s="223">
        <f>'общие характеристики'!AE36</f>
        <v>0</v>
      </c>
      <c r="O35" s="223">
        <f>'общие характеристики'!AF36</f>
        <v>0</v>
      </c>
      <c r="P35" s="223">
        <f>'общие характеристики'!AG36</f>
        <v>0</v>
      </c>
      <c r="Q35" s="223">
        <f>'общие характеристики'!AH36</f>
        <v>0</v>
      </c>
    </row>
    <row r="36" spans="2:17" ht="15">
      <c r="B36" s="222">
        <v>21</v>
      </c>
      <c r="C36" s="223">
        <f>'общие характеристики'!C37</f>
        <v>0</v>
      </c>
      <c r="D36" s="223">
        <f>'общие характеристики'!D37</f>
        <v>0</v>
      </c>
      <c r="E36" s="223">
        <f>'общие характеристики'!E37</f>
        <v>0</v>
      </c>
      <c r="F36" s="223">
        <f>'общие характеристики'!F37</f>
        <v>0</v>
      </c>
      <c r="G36" s="223">
        <f>'общие характеристики'!G37</f>
        <v>0</v>
      </c>
      <c r="H36" s="215">
        <f>'общие характеристики'!H37</f>
        <v>0</v>
      </c>
      <c r="I36" s="223">
        <f>'общие характеристики'!I37</f>
        <v>0</v>
      </c>
      <c r="J36" s="223">
        <f>'общие характеристики'!J37</f>
        <v>0</v>
      </c>
      <c r="K36" s="223">
        <f>'общие характеристики'!K37</f>
        <v>0</v>
      </c>
      <c r="L36" s="223">
        <f>'общие характеристики'!L37</f>
        <v>0</v>
      </c>
      <c r="M36" s="223">
        <f>'общие характеристики'!M37</f>
        <v>0</v>
      </c>
      <c r="N36" s="223">
        <f>'общие характеристики'!AE37</f>
        <v>0</v>
      </c>
      <c r="O36" s="223">
        <f>'общие характеристики'!AF37</f>
        <v>0</v>
      </c>
      <c r="P36" s="223">
        <f>'общие характеристики'!AG37</f>
        <v>0</v>
      </c>
      <c r="Q36" s="223">
        <f>'общие характеристики'!AH37</f>
        <v>0</v>
      </c>
    </row>
    <row r="37" spans="2:17" ht="15">
      <c r="B37" s="222">
        <v>22</v>
      </c>
      <c r="C37" s="223">
        <f>'общие характеристики'!C38</f>
        <v>0</v>
      </c>
      <c r="D37" s="223">
        <f>'общие характеристики'!D38</f>
        <v>0</v>
      </c>
      <c r="E37" s="223">
        <f>'общие характеристики'!E38</f>
        <v>0</v>
      </c>
      <c r="F37" s="223">
        <f>'общие характеристики'!F38</f>
        <v>0</v>
      </c>
      <c r="G37" s="223">
        <f>'общие характеристики'!G38</f>
        <v>0</v>
      </c>
      <c r="H37" s="215">
        <f>'общие характеристики'!H38</f>
        <v>0</v>
      </c>
      <c r="I37" s="223">
        <f>'общие характеристики'!I38</f>
        <v>0</v>
      </c>
      <c r="J37" s="223">
        <f>'общие характеристики'!J38</f>
        <v>0</v>
      </c>
      <c r="K37" s="223">
        <f>'общие характеристики'!K38</f>
        <v>0</v>
      </c>
      <c r="L37" s="223">
        <f>'общие характеристики'!L38</f>
        <v>0</v>
      </c>
      <c r="M37" s="223">
        <f>'общие характеристики'!M38</f>
        <v>0</v>
      </c>
      <c r="N37" s="223">
        <f>'общие характеристики'!AE38</f>
        <v>0</v>
      </c>
      <c r="O37" s="223">
        <f>'общие характеристики'!AF38</f>
        <v>0</v>
      </c>
      <c r="P37" s="223">
        <f>'общие характеристики'!AG38</f>
        <v>0</v>
      </c>
      <c r="Q37" s="223">
        <f>'общие характеристики'!AH38</f>
        <v>0</v>
      </c>
    </row>
    <row r="38" spans="2:17" ht="15">
      <c r="B38" s="222">
        <v>23</v>
      </c>
      <c r="C38" s="223">
        <f>'общие характеристики'!C39</f>
        <v>0</v>
      </c>
      <c r="D38" s="223">
        <f>'общие характеристики'!D39</f>
        <v>0</v>
      </c>
      <c r="E38" s="223">
        <f>'общие характеристики'!E39</f>
        <v>0</v>
      </c>
      <c r="F38" s="223">
        <f>'общие характеристики'!F39</f>
        <v>0</v>
      </c>
      <c r="G38" s="223">
        <f>'общие характеристики'!G39</f>
        <v>0</v>
      </c>
      <c r="H38" s="215">
        <f>'общие характеристики'!H39</f>
        <v>0</v>
      </c>
      <c r="I38" s="223">
        <f>'общие характеристики'!I39</f>
        <v>0</v>
      </c>
      <c r="J38" s="223">
        <f>'общие характеристики'!J39</f>
        <v>0</v>
      </c>
      <c r="K38" s="223">
        <f>'общие характеристики'!K39</f>
        <v>0</v>
      </c>
      <c r="L38" s="223">
        <f>'общие характеристики'!L39</f>
        <v>0</v>
      </c>
      <c r="M38" s="223">
        <f>'общие характеристики'!M39</f>
        <v>0</v>
      </c>
      <c r="N38" s="223">
        <f>'общие характеристики'!AE39</f>
        <v>0</v>
      </c>
      <c r="O38" s="223">
        <f>'общие характеристики'!AF39</f>
        <v>0</v>
      </c>
      <c r="P38" s="223">
        <f>'общие характеристики'!AG39</f>
        <v>0</v>
      </c>
      <c r="Q38" s="223">
        <f>'общие характеристики'!AH39</f>
        <v>0</v>
      </c>
    </row>
    <row r="39" spans="2:17" ht="15">
      <c r="B39" s="222">
        <v>24</v>
      </c>
      <c r="C39" s="223">
        <f>'общие характеристики'!C40</f>
        <v>0</v>
      </c>
      <c r="D39" s="223">
        <f>'общие характеристики'!D40</f>
        <v>0</v>
      </c>
      <c r="E39" s="223">
        <f>'общие характеристики'!E40</f>
        <v>0</v>
      </c>
      <c r="F39" s="223">
        <f>'общие характеристики'!F40</f>
        <v>0</v>
      </c>
      <c r="G39" s="223">
        <f>'общие характеристики'!G40</f>
        <v>0</v>
      </c>
      <c r="H39" s="215">
        <f>'общие характеристики'!H40</f>
        <v>0</v>
      </c>
      <c r="I39" s="223">
        <f>'общие характеристики'!I40</f>
        <v>0</v>
      </c>
      <c r="J39" s="223">
        <f>'общие характеристики'!J40</f>
        <v>0</v>
      </c>
      <c r="K39" s="223">
        <f>'общие характеристики'!K40</f>
        <v>0</v>
      </c>
      <c r="L39" s="223">
        <f>'общие характеристики'!L40</f>
        <v>0</v>
      </c>
      <c r="M39" s="223">
        <f>'общие характеристики'!M40</f>
        <v>0</v>
      </c>
      <c r="N39" s="223">
        <f>'общие характеристики'!AE40</f>
        <v>0</v>
      </c>
      <c r="O39" s="223">
        <f>'общие характеристики'!AF40</f>
        <v>0</v>
      </c>
      <c r="P39" s="223">
        <f>'общие характеристики'!AG40</f>
        <v>0</v>
      </c>
      <c r="Q39" s="223">
        <f>'общие характеристики'!AH40</f>
        <v>0</v>
      </c>
    </row>
    <row r="40" spans="2:17" ht="15">
      <c r="B40" s="222">
        <v>25</v>
      </c>
      <c r="C40" s="223">
        <f>'общие характеристики'!C41</f>
        <v>0</v>
      </c>
      <c r="D40" s="223">
        <f>'общие характеристики'!D41</f>
        <v>0</v>
      </c>
      <c r="E40" s="223">
        <f>'общие характеристики'!E41</f>
        <v>0</v>
      </c>
      <c r="F40" s="223">
        <f>'общие характеристики'!F41</f>
        <v>0</v>
      </c>
      <c r="G40" s="223">
        <f>'общие характеристики'!G41</f>
        <v>0</v>
      </c>
      <c r="H40" s="215">
        <f>'общие характеристики'!H41</f>
        <v>0</v>
      </c>
      <c r="I40" s="223">
        <f>'общие характеристики'!I41</f>
        <v>0</v>
      </c>
      <c r="J40" s="223">
        <f>'общие характеристики'!J41</f>
        <v>0</v>
      </c>
      <c r="K40" s="223">
        <f>'общие характеристики'!K41</f>
        <v>0</v>
      </c>
      <c r="L40" s="223">
        <f>'общие характеристики'!L41</f>
        <v>0</v>
      </c>
      <c r="M40" s="223">
        <f>'общие характеристики'!M41</f>
        <v>0</v>
      </c>
      <c r="N40" s="223">
        <f>'общие характеристики'!AE41</f>
        <v>0</v>
      </c>
      <c r="O40" s="223">
        <f>'общие характеристики'!AF41</f>
        <v>0</v>
      </c>
      <c r="P40" s="223">
        <f>'общие характеристики'!AG41</f>
        <v>0</v>
      </c>
      <c r="Q40" s="223">
        <f>'общие характеристики'!AH41</f>
        <v>0</v>
      </c>
    </row>
    <row r="41" spans="2:17" ht="15">
      <c r="B41" s="222">
        <v>26</v>
      </c>
      <c r="C41" s="223">
        <f>'общие характеристики'!C42</f>
        <v>0</v>
      </c>
      <c r="D41" s="223">
        <f>'общие характеристики'!D42</f>
        <v>0</v>
      </c>
      <c r="E41" s="223">
        <f>'общие характеристики'!E42</f>
        <v>0</v>
      </c>
      <c r="F41" s="223">
        <f>'общие характеристики'!F42</f>
        <v>0</v>
      </c>
      <c r="G41" s="223">
        <f>'общие характеристики'!G42</f>
        <v>0</v>
      </c>
      <c r="H41" s="215">
        <f>'общие характеристики'!H42</f>
        <v>0</v>
      </c>
      <c r="I41" s="223">
        <f>'общие характеристики'!I42</f>
        <v>0</v>
      </c>
      <c r="J41" s="223">
        <f>'общие характеристики'!J42</f>
        <v>0</v>
      </c>
      <c r="K41" s="223">
        <f>'общие характеристики'!K42</f>
        <v>0</v>
      </c>
      <c r="L41" s="223">
        <f>'общие характеристики'!L42</f>
        <v>0</v>
      </c>
      <c r="M41" s="223">
        <f>'общие характеристики'!M42</f>
        <v>0</v>
      </c>
      <c r="N41" s="223">
        <f>'общие характеристики'!AE42</f>
        <v>0</v>
      </c>
      <c r="O41" s="223">
        <f>'общие характеристики'!AF42</f>
        <v>0</v>
      </c>
      <c r="P41" s="223">
        <f>'общие характеристики'!AG42</f>
        <v>0</v>
      </c>
      <c r="Q41" s="223">
        <f>'общие характеристики'!AH42</f>
        <v>0</v>
      </c>
    </row>
    <row r="42" spans="2:17" ht="15">
      <c r="B42" s="222">
        <v>27</v>
      </c>
      <c r="C42" s="223">
        <f>'общие характеристики'!C43</f>
        <v>0</v>
      </c>
      <c r="D42" s="223">
        <f>'общие характеристики'!D43</f>
        <v>0</v>
      </c>
      <c r="E42" s="223">
        <f>'общие характеристики'!E43</f>
        <v>0</v>
      </c>
      <c r="F42" s="223">
        <f>'общие характеристики'!F43</f>
        <v>0</v>
      </c>
      <c r="G42" s="223">
        <f>'общие характеристики'!G43</f>
        <v>0</v>
      </c>
      <c r="H42" s="215">
        <f>'общие характеристики'!H43</f>
        <v>0</v>
      </c>
      <c r="I42" s="223">
        <f>'общие характеристики'!I43</f>
        <v>0</v>
      </c>
      <c r="J42" s="223">
        <f>'общие характеристики'!J43</f>
        <v>0</v>
      </c>
      <c r="K42" s="223">
        <f>'общие характеристики'!K43</f>
        <v>0</v>
      </c>
      <c r="L42" s="223">
        <f>'общие характеристики'!L43</f>
        <v>0</v>
      </c>
      <c r="M42" s="223">
        <f>'общие характеристики'!M43</f>
        <v>0</v>
      </c>
      <c r="N42" s="223">
        <f>'общие характеристики'!AE43</f>
        <v>0</v>
      </c>
      <c r="O42" s="223">
        <f>'общие характеристики'!AF43</f>
        <v>0</v>
      </c>
      <c r="P42" s="223">
        <f>'общие характеристики'!AG43</f>
        <v>0</v>
      </c>
      <c r="Q42" s="223">
        <f>'общие характеристики'!AH43</f>
        <v>0</v>
      </c>
    </row>
    <row r="43" spans="2:17" ht="15">
      <c r="B43" s="222">
        <v>28</v>
      </c>
      <c r="C43" s="223">
        <f>'общие характеристики'!C44</f>
        <v>0</v>
      </c>
      <c r="D43" s="223">
        <f>'общие характеристики'!D44</f>
        <v>0</v>
      </c>
      <c r="E43" s="223">
        <f>'общие характеристики'!E44</f>
        <v>0</v>
      </c>
      <c r="F43" s="223">
        <f>'общие характеристики'!F44</f>
        <v>0</v>
      </c>
      <c r="G43" s="223">
        <f>'общие характеристики'!G44</f>
        <v>0</v>
      </c>
      <c r="H43" s="215">
        <f>'общие характеристики'!H44</f>
        <v>0</v>
      </c>
      <c r="I43" s="223">
        <f>'общие характеристики'!I44</f>
        <v>0</v>
      </c>
      <c r="J43" s="223">
        <f>'общие характеристики'!J44</f>
        <v>0</v>
      </c>
      <c r="K43" s="223">
        <f>'общие характеристики'!K44</f>
        <v>0</v>
      </c>
      <c r="L43" s="223">
        <f>'общие характеристики'!L44</f>
        <v>0</v>
      </c>
      <c r="M43" s="223">
        <f>'общие характеристики'!M44</f>
        <v>0</v>
      </c>
      <c r="N43" s="223">
        <f>'общие характеристики'!AE44</f>
        <v>0</v>
      </c>
      <c r="O43" s="223">
        <f>'общие характеристики'!AF44</f>
        <v>0</v>
      </c>
      <c r="P43" s="223">
        <f>'общие характеристики'!AG44</f>
        <v>0</v>
      </c>
      <c r="Q43" s="223">
        <f>'общие характеристики'!AH44</f>
        <v>0</v>
      </c>
    </row>
    <row r="44" spans="2:17" ht="15">
      <c r="B44" s="222">
        <v>29</v>
      </c>
      <c r="C44" s="223">
        <f>'общие характеристики'!C45</f>
        <v>0</v>
      </c>
      <c r="D44" s="223">
        <f>'общие характеристики'!D45</f>
        <v>0</v>
      </c>
      <c r="E44" s="223">
        <f>'общие характеристики'!E45</f>
        <v>0</v>
      </c>
      <c r="F44" s="223">
        <f>'общие характеристики'!F45</f>
        <v>0</v>
      </c>
      <c r="G44" s="223">
        <f>'общие характеристики'!G45</f>
        <v>0</v>
      </c>
      <c r="H44" s="215">
        <f>'общие характеристики'!H45</f>
        <v>0</v>
      </c>
      <c r="I44" s="223">
        <f>'общие характеристики'!I45</f>
        <v>0</v>
      </c>
      <c r="J44" s="223">
        <f>'общие характеристики'!J45</f>
        <v>0</v>
      </c>
      <c r="K44" s="223">
        <f>'общие характеристики'!K45</f>
        <v>0</v>
      </c>
      <c r="L44" s="223">
        <f>'общие характеристики'!L45</f>
        <v>0</v>
      </c>
      <c r="M44" s="223">
        <f>'общие характеристики'!M45</f>
        <v>0</v>
      </c>
      <c r="N44" s="223">
        <f>'общие характеристики'!AE45</f>
        <v>0</v>
      </c>
      <c r="O44" s="223">
        <f>'общие характеристики'!AF45</f>
        <v>0</v>
      </c>
      <c r="P44" s="223">
        <f>'общие характеристики'!AG45</f>
        <v>0</v>
      </c>
      <c r="Q44" s="223">
        <f>'общие характеристики'!AH45</f>
        <v>0</v>
      </c>
    </row>
    <row r="45" spans="2:17" ht="15">
      <c r="B45" s="222">
        <v>30</v>
      </c>
      <c r="C45" s="223">
        <f>'общие характеристики'!C46</f>
        <v>0</v>
      </c>
      <c r="D45" s="223">
        <f>'общие характеристики'!D46</f>
        <v>0</v>
      </c>
      <c r="E45" s="223">
        <f>'общие характеристики'!E46</f>
        <v>0</v>
      </c>
      <c r="F45" s="223">
        <f>'общие характеристики'!F46</f>
        <v>0</v>
      </c>
      <c r="G45" s="223">
        <f>'общие характеристики'!G46</f>
        <v>0</v>
      </c>
      <c r="H45" s="215">
        <f>'общие характеристики'!H46</f>
        <v>0</v>
      </c>
      <c r="I45" s="223">
        <f>'общие характеристики'!I46</f>
        <v>0</v>
      </c>
      <c r="J45" s="223">
        <f>'общие характеристики'!J46</f>
        <v>0</v>
      </c>
      <c r="K45" s="223">
        <f>'общие характеристики'!K46</f>
        <v>0</v>
      </c>
      <c r="L45" s="223">
        <f>'общие характеристики'!L46</f>
        <v>0</v>
      </c>
      <c r="M45" s="223">
        <f>'общие характеристики'!M46</f>
        <v>0</v>
      </c>
      <c r="N45" s="223">
        <f>'общие характеристики'!AE46</f>
        <v>0</v>
      </c>
      <c r="O45" s="223">
        <f>'общие характеристики'!AF46</f>
        <v>0</v>
      </c>
      <c r="P45" s="223">
        <f>'общие характеристики'!AG46</f>
        <v>0</v>
      </c>
      <c r="Q45" s="223">
        <f>'общие характеристики'!AH46</f>
        <v>0</v>
      </c>
    </row>
    <row r="46" spans="2:17" ht="15">
      <c r="B46" s="222">
        <v>31</v>
      </c>
      <c r="C46" s="223">
        <f>'общие характеристики'!C47</f>
        <v>0</v>
      </c>
      <c r="D46" s="223">
        <f>'общие характеристики'!D47</f>
        <v>0</v>
      </c>
      <c r="E46" s="223">
        <f>'общие характеристики'!E47</f>
        <v>0</v>
      </c>
      <c r="F46" s="223">
        <f>'общие характеристики'!F47</f>
        <v>0</v>
      </c>
      <c r="G46" s="223">
        <f>'общие характеристики'!G47</f>
        <v>0</v>
      </c>
      <c r="H46" s="215">
        <f>'общие характеристики'!H47</f>
        <v>0</v>
      </c>
      <c r="I46" s="223">
        <f>'общие характеристики'!I47</f>
        <v>0</v>
      </c>
      <c r="J46" s="223">
        <f>'общие характеристики'!J47</f>
        <v>0</v>
      </c>
      <c r="K46" s="223">
        <f>'общие характеристики'!K47</f>
        <v>0</v>
      </c>
      <c r="L46" s="223">
        <f>'общие характеристики'!L47</f>
        <v>0</v>
      </c>
      <c r="M46" s="223">
        <f>'общие характеристики'!M47</f>
        <v>0</v>
      </c>
      <c r="N46" s="223">
        <f>'общие характеристики'!AE47</f>
        <v>0</v>
      </c>
      <c r="O46" s="223">
        <f>'общие характеристики'!AF47</f>
        <v>0</v>
      </c>
      <c r="P46" s="223">
        <f>'общие характеристики'!AG47</f>
        <v>0</v>
      </c>
      <c r="Q46" s="223">
        <f>'общие характеристики'!AH47</f>
        <v>0</v>
      </c>
    </row>
    <row r="47" spans="2:17" ht="15">
      <c r="B47" s="222">
        <v>32</v>
      </c>
      <c r="C47" s="223">
        <f>'общие характеристики'!C48</f>
        <v>0</v>
      </c>
      <c r="D47" s="223">
        <f>'общие характеристики'!D48</f>
        <v>0</v>
      </c>
      <c r="E47" s="223">
        <f>'общие характеристики'!E48</f>
        <v>0</v>
      </c>
      <c r="F47" s="223">
        <f>'общие характеристики'!F48</f>
        <v>0</v>
      </c>
      <c r="G47" s="223">
        <f>'общие характеристики'!G48</f>
        <v>0</v>
      </c>
      <c r="H47" s="215">
        <f>'общие характеристики'!H48</f>
        <v>0</v>
      </c>
      <c r="I47" s="223">
        <f>'общие характеристики'!I48</f>
        <v>0</v>
      </c>
      <c r="J47" s="223">
        <f>'общие характеристики'!J48</f>
        <v>0</v>
      </c>
      <c r="K47" s="223">
        <f>'общие характеристики'!K48</f>
        <v>0</v>
      </c>
      <c r="L47" s="223">
        <f>'общие характеристики'!L48</f>
        <v>0</v>
      </c>
      <c r="M47" s="223">
        <f>'общие характеристики'!M48</f>
        <v>0</v>
      </c>
      <c r="N47" s="223">
        <f>'общие характеристики'!AE48</f>
        <v>0</v>
      </c>
      <c r="O47" s="223">
        <f>'общие характеристики'!AF48</f>
        <v>0</v>
      </c>
      <c r="P47" s="223">
        <f>'общие характеристики'!AG48</f>
        <v>0</v>
      </c>
      <c r="Q47" s="223">
        <f>'общие характеристики'!AH48</f>
        <v>0</v>
      </c>
    </row>
    <row r="48" spans="2:17" ht="15">
      <c r="B48" s="222">
        <v>33</v>
      </c>
      <c r="C48" s="223">
        <f>'общие характеристики'!C49</f>
        <v>0</v>
      </c>
      <c r="D48" s="223">
        <f>'общие характеристики'!D49</f>
        <v>0</v>
      </c>
      <c r="E48" s="223">
        <f>'общие характеристики'!E49</f>
        <v>0</v>
      </c>
      <c r="F48" s="223">
        <f>'общие характеристики'!F49</f>
        <v>0</v>
      </c>
      <c r="G48" s="223">
        <f>'общие характеристики'!G49</f>
        <v>0</v>
      </c>
      <c r="H48" s="215">
        <f>'общие характеристики'!H49</f>
        <v>0</v>
      </c>
      <c r="I48" s="223">
        <f>'общие характеристики'!I49</f>
        <v>0</v>
      </c>
      <c r="J48" s="223">
        <f>'общие характеристики'!J49</f>
        <v>0</v>
      </c>
      <c r="K48" s="223">
        <f>'общие характеристики'!K49</f>
        <v>0</v>
      </c>
      <c r="L48" s="223">
        <f>'общие характеристики'!L49</f>
        <v>0</v>
      </c>
      <c r="M48" s="223">
        <f>'общие характеристики'!M49</f>
        <v>0</v>
      </c>
      <c r="N48" s="223">
        <f>'общие характеристики'!AE49</f>
        <v>0</v>
      </c>
      <c r="O48" s="223">
        <f>'общие характеристики'!AF49</f>
        <v>0</v>
      </c>
      <c r="P48" s="223">
        <f>'общие характеристики'!AG49</f>
        <v>0</v>
      </c>
      <c r="Q48" s="223">
        <f>'общие характеристики'!AH49</f>
        <v>0</v>
      </c>
    </row>
    <row r="49" spans="2:17" ht="15">
      <c r="B49" s="222">
        <v>34</v>
      </c>
      <c r="C49" s="223">
        <f>'общие характеристики'!C50</f>
        <v>0</v>
      </c>
      <c r="D49" s="223">
        <f>'общие характеристики'!D50</f>
        <v>0</v>
      </c>
      <c r="E49" s="223">
        <f>'общие характеристики'!E50</f>
        <v>0</v>
      </c>
      <c r="F49" s="223">
        <f>'общие характеристики'!F50</f>
        <v>0</v>
      </c>
      <c r="G49" s="223">
        <f>'общие характеристики'!G50</f>
        <v>0</v>
      </c>
      <c r="H49" s="215">
        <f>'общие характеристики'!H50</f>
        <v>0</v>
      </c>
      <c r="I49" s="223">
        <f>'общие характеристики'!I50</f>
        <v>0</v>
      </c>
      <c r="J49" s="223">
        <f>'общие характеристики'!J50</f>
        <v>0</v>
      </c>
      <c r="K49" s="223">
        <f>'общие характеристики'!K50</f>
        <v>0</v>
      </c>
      <c r="L49" s="223">
        <f>'общие характеристики'!L50</f>
        <v>0</v>
      </c>
      <c r="M49" s="223">
        <f>'общие характеристики'!M50</f>
        <v>0</v>
      </c>
      <c r="N49" s="223">
        <f>'общие характеристики'!AE50</f>
        <v>0</v>
      </c>
      <c r="O49" s="223">
        <f>'общие характеристики'!AF50</f>
        <v>0</v>
      </c>
      <c r="P49" s="223">
        <f>'общие характеристики'!AG50</f>
        <v>0</v>
      </c>
      <c r="Q49" s="223">
        <f>'общие характеристики'!AH50</f>
        <v>0</v>
      </c>
    </row>
    <row r="50" spans="2:17" ht="15">
      <c r="B50" s="222">
        <v>35</v>
      </c>
      <c r="C50" s="223">
        <f>'общие характеристики'!C51</f>
        <v>0</v>
      </c>
      <c r="D50" s="223">
        <f>'общие характеристики'!D51</f>
        <v>0</v>
      </c>
      <c r="E50" s="223">
        <f>'общие характеристики'!E51</f>
        <v>0</v>
      </c>
      <c r="F50" s="223">
        <f>'общие характеристики'!F51</f>
        <v>0</v>
      </c>
      <c r="G50" s="223">
        <f>'общие характеристики'!G51</f>
        <v>0</v>
      </c>
      <c r="H50" s="215">
        <f>'общие характеристики'!H51</f>
        <v>0</v>
      </c>
      <c r="I50" s="223">
        <f>'общие характеристики'!I51</f>
        <v>0</v>
      </c>
      <c r="J50" s="223">
        <f>'общие характеристики'!J51</f>
        <v>0</v>
      </c>
      <c r="K50" s="223">
        <f>'общие характеристики'!K51</f>
        <v>0</v>
      </c>
      <c r="L50" s="223">
        <f>'общие характеристики'!L51</f>
        <v>0</v>
      </c>
      <c r="M50" s="223">
        <f>'общие характеристики'!M51</f>
        <v>0</v>
      </c>
      <c r="N50" s="223">
        <f>'общие характеристики'!AE51</f>
        <v>0</v>
      </c>
      <c r="O50" s="223">
        <f>'общие характеристики'!AF51</f>
        <v>0</v>
      </c>
      <c r="P50" s="223">
        <f>'общие характеристики'!AG51</f>
        <v>0</v>
      </c>
      <c r="Q50" s="223">
        <f>'общие характеристики'!AH51</f>
        <v>0</v>
      </c>
    </row>
    <row r="51" spans="2:17" ht="15">
      <c r="B51" s="222">
        <v>36</v>
      </c>
      <c r="C51" s="223">
        <f>'общие характеристики'!C52</f>
        <v>0</v>
      </c>
      <c r="D51" s="223">
        <f>'общие характеристики'!D52</f>
        <v>0</v>
      </c>
      <c r="E51" s="223">
        <f>'общие характеристики'!E52</f>
        <v>0</v>
      </c>
      <c r="F51" s="223">
        <f>'общие характеристики'!F52</f>
        <v>0</v>
      </c>
      <c r="G51" s="223">
        <f>'общие характеристики'!G52</f>
        <v>0</v>
      </c>
      <c r="H51" s="215">
        <f>'общие характеристики'!H52</f>
        <v>0</v>
      </c>
      <c r="I51" s="223">
        <f>'общие характеристики'!I52</f>
        <v>0</v>
      </c>
      <c r="J51" s="223">
        <f>'общие характеристики'!J52</f>
        <v>0</v>
      </c>
      <c r="K51" s="223">
        <f>'общие характеристики'!K52</f>
        <v>0</v>
      </c>
      <c r="L51" s="223">
        <f>'общие характеристики'!L52</f>
        <v>0</v>
      </c>
      <c r="M51" s="223">
        <f>'общие характеристики'!M52</f>
        <v>0</v>
      </c>
      <c r="N51" s="223">
        <f>'общие характеристики'!AE52</f>
        <v>0</v>
      </c>
      <c r="O51" s="223">
        <f>'общие характеристики'!AF52</f>
        <v>0</v>
      </c>
      <c r="P51" s="223">
        <f>'общие характеристики'!AG52</f>
        <v>0</v>
      </c>
      <c r="Q51" s="223">
        <f>'общие характеристики'!AH52</f>
        <v>0</v>
      </c>
    </row>
    <row r="52" spans="2:17" ht="15">
      <c r="B52" s="222">
        <v>37</v>
      </c>
      <c r="C52" s="223">
        <f>'общие характеристики'!C53</f>
        <v>0</v>
      </c>
      <c r="D52" s="223">
        <f>'общие характеристики'!D53</f>
        <v>0</v>
      </c>
      <c r="E52" s="223">
        <f>'общие характеристики'!E53</f>
        <v>0</v>
      </c>
      <c r="F52" s="223">
        <f>'общие характеристики'!F53</f>
        <v>0</v>
      </c>
      <c r="G52" s="223">
        <f>'общие характеристики'!G53</f>
        <v>0</v>
      </c>
      <c r="H52" s="215">
        <f>'общие характеристики'!H53</f>
        <v>0</v>
      </c>
      <c r="I52" s="223">
        <f>'общие характеристики'!I53</f>
        <v>0</v>
      </c>
      <c r="J52" s="223">
        <f>'общие характеристики'!J53</f>
        <v>0</v>
      </c>
      <c r="K52" s="223">
        <f>'общие характеристики'!K53</f>
        <v>0</v>
      </c>
      <c r="L52" s="223">
        <f>'общие характеристики'!L53</f>
        <v>0</v>
      </c>
      <c r="M52" s="223">
        <f>'общие характеристики'!M53</f>
        <v>0</v>
      </c>
      <c r="N52" s="223">
        <f>'общие характеристики'!AE53</f>
        <v>0</v>
      </c>
      <c r="O52" s="223">
        <f>'общие характеристики'!AF53</f>
        <v>0</v>
      </c>
      <c r="P52" s="223">
        <f>'общие характеристики'!AG53</f>
        <v>0</v>
      </c>
      <c r="Q52" s="223">
        <f>'общие характеристики'!AH53</f>
        <v>0</v>
      </c>
    </row>
    <row r="53" spans="2:17" ht="15">
      <c r="B53" s="222">
        <v>38</v>
      </c>
      <c r="C53" s="223">
        <f>'общие характеристики'!C54</f>
        <v>0</v>
      </c>
      <c r="D53" s="223">
        <f>'общие характеристики'!D54</f>
        <v>0</v>
      </c>
      <c r="E53" s="223">
        <f>'общие характеристики'!E54</f>
        <v>0</v>
      </c>
      <c r="F53" s="223">
        <f>'общие характеристики'!F54</f>
        <v>0</v>
      </c>
      <c r="G53" s="223">
        <f>'общие характеристики'!G54</f>
        <v>0</v>
      </c>
      <c r="H53" s="215">
        <f>'общие характеристики'!H54</f>
        <v>0</v>
      </c>
      <c r="I53" s="223">
        <f>'общие характеристики'!I54</f>
        <v>0</v>
      </c>
      <c r="J53" s="223">
        <f>'общие характеристики'!J54</f>
        <v>0</v>
      </c>
      <c r="K53" s="223">
        <f>'общие характеристики'!K54</f>
        <v>0</v>
      </c>
      <c r="L53" s="223">
        <f>'общие характеристики'!L54</f>
        <v>0</v>
      </c>
      <c r="M53" s="223">
        <f>'общие характеристики'!M54</f>
        <v>0</v>
      </c>
      <c r="N53" s="223">
        <f>'общие характеристики'!AE54</f>
        <v>0</v>
      </c>
      <c r="O53" s="223">
        <f>'общие характеристики'!AF54</f>
        <v>0</v>
      </c>
      <c r="P53" s="223">
        <f>'общие характеристики'!AG54</f>
        <v>0</v>
      </c>
      <c r="Q53" s="223">
        <f>'общие характеристики'!AH54</f>
        <v>0</v>
      </c>
    </row>
    <row r="54" spans="2:17" ht="15">
      <c r="B54" s="222">
        <v>39</v>
      </c>
      <c r="C54" s="223">
        <f>'общие характеристики'!C55</f>
        <v>0</v>
      </c>
      <c r="D54" s="223">
        <f>'общие характеристики'!D55</f>
        <v>0</v>
      </c>
      <c r="E54" s="223">
        <f>'общие характеристики'!E55</f>
        <v>0</v>
      </c>
      <c r="F54" s="223">
        <f>'общие характеристики'!F55</f>
        <v>0</v>
      </c>
      <c r="G54" s="223">
        <f>'общие характеристики'!G55</f>
        <v>0</v>
      </c>
      <c r="H54" s="215">
        <f>'общие характеристики'!H55</f>
        <v>0</v>
      </c>
      <c r="I54" s="223">
        <f>'общие характеристики'!I55</f>
        <v>0</v>
      </c>
      <c r="J54" s="223">
        <f>'общие характеристики'!J55</f>
        <v>0</v>
      </c>
      <c r="K54" s="223">
        <f>'общие характеристики'!K55</f>
        <v>0</v>
      </c>
      <c r="L54" s="223">
        <f>'общие характеристики'!L55</f>
        <v>0</v>
      </c>
      <c r="M54" s="223">
        <f>'общие характеристики'!M55</f>
        <v>0</v>
      </c>
      <c r="N54" s="223">
        <f>'общие характеристики'!AE55</f>
        <v>0</v>
      </c>
      <c r="O54" s="223">
        <f>'общие характеристики'!AF55</f>
        <v>0</v>
      </c>
      <c r="P54" s="223">
        <f>'общие характеристики'!AG55</f>
        <v>0</v>
      </c>
      <c r="Q54" s="223">
        <f>'общие характеристики'!AH55</f>
        <v>0</v>
      </c>
    </row>
    <row r="55" spans="2:17" ht="15">
      <c r="B55" s="222">
        <v>40</v>
      </c>
      <c r="C55" s="223">
        <f>'общие характеристики'!C56</f>
        <v>0</v>
      </c>
      <c r="D55" s="223">
        <f>'общие характеристики'!D56</f>
        <v>0</v>
      </c>
      <c r="E55" s="223">
        <f>'общие характеристики'!E56</f>
        <v>0</v>
      </c>
      <c r="F55" s="223">
        <f>'общие характеристики'!F56</f>
        <v>0</v>
      </c>
      <c r="G55" s="223">
        <f>'общие характеристики'!G56</f>
        <v>0</v>
      </c>
      <c r="H55" s="215">
        <f>'общие характеристики'!H56</f>
        <v>0</v>
      </c>
      <c r="I55" s="223">
        <f>'общие характеристики'!I56</f>
        <v>0</v>
      </c>
      <c r="J55" s="223">
        <f>'общие характеристики'!J56</f>
        <v>0</v>
      </c>
      <c r="K55" s="223">
        <f>'общие характеристики'!K56</f>
        <v>0</v>
      </c>
      <c r="L55" s="223">
        <f>'общие характеристики'!L56</f>
        <v>0</v>
      </c>
      <c r="M55" s="223">
        <f>'общие характеристики'!M56</f>
        <v>0</v>
      </c>
      <c r="N55" s="223">
        <f>'общие характеристики'!AE56</f>
        <v>0</v>
      </c>
      <c r="O55" s="223">
        <f>'общие характеристики'!AF56</f>
        <v>0</v>
      </c>
      <c r="P55" s="223">
        <f>'общие характеристики'!AG56</f>
        <v>0</v>
      </c>
      <c r="Q55" s="223">
        <f>'общие характеристики'!AH56</f>
        <v>0</v>
      </c>
    </row>
    <row r="56" spans="2:17" ht="15">
      <c r="B56" s="222">
        <v>41</v>
      </c>
      <c r="C56" s="223">
        <f>'общие характеристики'!C57</f>
        <v>0</v>
      </c>
      <c r="D56" s="223">
        <f>'общие характеристики'!D57</f>
        <v>0</v>
      </c>
      <c r="E56" s="223">
        <f>'общие характеристики'!E57</f>
        <v>0</v>
      </c>
      <c r="F56" s="223">
        <f>'общие характеристики'!F57</f>
        <v>0</v>
      </c>
      <c r="G56" s="223">
        <f>'общие характеристики'!G57</f>
        <v>0</v>
      </c>
      <c r="H56" s="215">
        <f>'общие характеристики'!H57</f>
        <v>0</v>
      </c>
      <c r="I56" s="223">
        <f>'общие характеристики'!I57</f>
        <v>0</v>
      </c>
      <c r="J56" s="223">
        <f>'общие характеристики'!J57</f>
        <v>0</v>
      </c>
      <c r="K56" s="223">
        <f>'общие характеристики'!K57</f>
        <v>0</v>
      </c>
      <c r="L56" s="223">
        <f>'общие характеристики'!L57</f>
        <v>0</v>
      </c>
      <c r="M56" s="223">
        <f>'общие характеристики'!M57</f>
        <v>0</v>
      </c>
      <c r="N56" s="223">
        <f>'общие характеристики'!AE57</f>
        <v>0</v>
      </c>
      <c r="O56" s="223">
        <f>'общие характеристики'!AF57</f>
        <v>0</v>
      </c>
      <c r="P56" s="223">
        <f>'общие характеристики'!AG57</f>
        <v>0</v>
      </c>
      <c r="Q56" s="223">
        <f>'общие характеристики'!AH57</f>
        <v>0</v>
      </c>
    </row>
    <row r="57" spans="2:17" ht="15">
      <c r="B57" s="222">
        <v>42</v>
      </c>
      <c r="C57" s="223">
        <f>'общие характеристики'!C58</f>
        <v>0</v>
      </c>
      <c r="D57" s="223">
        <f>'общие характеристики'!D58</f>
        <v>0</v>
      </c>
      <c r="E57" s="223">
        <f>'общие характеристики'!E58</f>
        <v>0</v>
      </c>
      <c r="F57" s="223">
        <f>'общие характеристики'!F58</f>
        <v>0</v>
      </c>
      <c r="G57" s="223">
        <f>'общие характеристики'!G58</f>
        <v>0</v>
      </c>
      <c r="H57" s="215">
        <f>'общие характеристики'!H58</f>
        <v>0</v>
      </c>
      <c r="I57" s="223">
        <f>'общие характеристики'!I58</f>
        <v>0</v>
      </c>
      <c r="J57" s="223">
        <f>'общие характеристики'!J58</f>
        <v>0</v>
      </c>
      <c r="K57" s="223">
        <f>'общие характеристики'!K58</f>
        <v>0</v>
      </c>
      <c r="L57" s="223">
        <f>'общие характеристики'!L58</f>
        <v>0</v>
      </c>
      <c r="M57" s="223">
        <f>'общие характеристики'!M58</f>
        <v>0</v>
      </c>
      <c r="N57" s="223">
        <f>'общие характеристики'!AE58</f>
        <v>0</v>
      </c>
      <c r="O57" s="223">
        <f>'общие характеристики'!AF58</f>
        <v>0</v>
      </c>
      <c r="P57" s="223">
        <f>'общие характеристики'!AG58</f>
        <v>0</v>
      </c>
      <c r="Q57" s="223">
        <f>'общие характеристики'!AH58</f>
        <v>0</v>
      </c>
    </row>
    <row r="58" spans="2:17" ht="15">
      <c r="B58" s="222">
        <v>43</v>
      </c>
      <c r="C58" s="223">
        <f>'общие характеристики'!C59</f>
        <v>0</v>
      </c>
      <c r="D58" s="223">
        <f>'общие характеристики'!D59</f>
        <v>0</v>
      </c>
      <c r="E58" s="223">
        <f>'общие характеристики'!E59</f>
        <v>0</v>
      </c>
      <c r="F58" s="223">
        <f>'общие характеристики'!F59</f>
        <v>0</v>
      </c>
      <c r="G58" s="223">
        <f>'общие характеристики'!G59</f>
        <v>0</v>
      </c>
      <c r="H58" s="215">
        <f>'общие характеристики'!H59</f>
        <v>0</v>
      </c>
      <c r="I58" s="223">
        <f>'общие характеристики'!I59</f>
        <v>0</v>
      </c>
      <c r="J58" s="223">
        <f>'общие характеристики'!J59</f>
        <v>0</v>
      </c>
      <c r="K58" s="223">
        <f>'общие характеристики'!K59</f>
        <v>0</v>
      </c>
      <c r="L58" s="223">
        <f>'общие характеристики'!L59</f>
        <v>0</v>
      </c>
      <c r="M58" s="223">
        <f>'общие характеристики'!M59</f>
        <v>0</v>
      </c>
      <c r="N58" s="223">
        <f>'общие характеристики'!AE59</f>
        <v>0</v>
      </c>
      <c r="O58" s="223">
        <f>'общие характеристики'!AF59</f>
        <v>0</v>
      </c>
      <c r="P58" s="223">
        <f>'общие характеристики'!AG59</f>
        <v>0</v>
      </c>
      <c r="Q58" s="223">
        <f>'общие характеристики'!AH59</f>
        <v>0</v>
      </c>
    </row>
    <row r="59" spans="2:17" ht="15">
      <c r="B59" s="222">
        <v>44</v>
      </c>
      <c r="C59" s="223">
        <f>'общие характеристики'!C60</f>
        <v>0</v>
      </c>
      <c r="D59" s="223">
        <f>'общие характеристики'!D60</f>
        <v>0</v>
      </c>
      <c r="E59" s="223">
        <f>'общие характеристики'!E60</f>
        <v>0</v>
      </c>
      <c r="F59" s="223">
        <f>'общие характеристики'!F60</f>
        <v>0</v>
      </c>
      <c r="G59" s="223">
        <f>'общие характеристики'!G60</f>
        <v>0</v>
      </c>
      <c r="H59" s="215">
        <f>'общие характеристики'!H60</f>
        <v>0</v>
      </c>
      <c r="I59" s="223">
        <f>'общие характеристики'!I60</f>
        <v>0</v>
      </c>
      <c r="J59" s="223">
        <f>'общие характеристики'!J60</f>
        <v>0</v>
      </c>
      <c r="K59" s="223">
        <f>'общие характеристики'!K60</f>
        <v>0</v>
      </c>
      <c r="L59" s="223">
        <f>'общие характеристики'!L60</f>
        <v>0</v>
      </c>
      <c r="M59" s="223">
        <f>'общие характеристики'!M60</f>
        <v>0</v>
      </c>
      <c r="N59" s="223">
        <f>'общие характеристики'!AE60</f>
        <v>0</v>
      </c>
      <c r="O59" s="223">
        <f>'общие характеристики'!AF60</f>
        <v>0</v>
      </c>
      <c r="P59" s="223">
        <f>'общие характеристики'!AG60</f>
        <v>0</v>
      </c>
      <c r="Q59" s="223">
        <f>'общие характеристики'!AH60</f>
        <v>0</v>
      </c>
    </row>
    <row r="60" spans="2:17" ht="15">
      <c r="B60" s="222">
        <v>45</v>
      </c>
      <c r="C60" s="223">
        <f>'общие характеристики'!C61</f>
        <v>0</v>
      </c>
      <c r="D60" s="223">
        <f>'общие характеристики'!D61</f>
        <v>0</v>
      </c>
      <c r="E60" s="223">
        <f>'общие характеристики'!E61</f>
        <v>0</v>
      </c>
      <c r="F60" s="223">
        <f>'общие характеристики'!F61</f>
        <v>0</v>
      </c>
      <c r="G60" s="223">
        <f>'общие характеристики'!G61</f>
        <v>0</v>
      </c>
      <c r="H60" s="215">
        <f>'общие характеристики'!H61</f>
        <v>0</v>
      </c>
      <c r="I60" s="223">
        <f>'общие характеристики'!I61</f>
        <v>0</v>
      </c>
      <c r="J60" s="223">
        <f>'общие характеристики'!J61</f>
        <v>0</v>
      </c>
      <c r="K60" s="223">
        <f>'общие характеристики'!K61</f>
        <v>0</v>
      </c>
      <c r="L60" s="223">
        <f>'общие характеристики'!L61</f>
        <v>0</v>
      </c>
      <c r="M60" s="223">
        <f>'общие характеристики'!M61</f>
        <v>0</v>
      </c>
      <c r="N60" s="223">
        <f>'общие характеристики'!AE61</f>
        <v>0</v>
      </c>
      <c r="O60" s="223">
        <f>'общие характеристики'!AF61</f>
        <v>0</v>
      </c>
      <c r="P60" s="223">
        <f>'общие характеристики'!AG61</f>
        <v>0</v>
      </c>
      <c r="Q60" s="223">
        <f>'общие характеристики'!AH61</f>
        <v>0</v>
      </c>
    </row>
    <row r="61" spans="2:17" ht="15">
      <c r="B61" s="222">
        <v>46</v>
      </c>
      <c r="C61" s="223">
        <f>'общие характеристики'!C62</f>
        <v>0</v>
      </c>
      <c r="D61" s="223">
        <f>'общие характеристики'!D62</f>
        <v>0</v>
      </c>
      <c r="E61" s="223">
        <f>'общие характеристики'!E62</f>
        <v>0</v>
      </c>
      <c r="F61" s="223">
        <f>'общие характеристики'!F62</f>
        <v>0</v>
      </c>
      <c r="G61" s="223">
        <f>'общие характеристики'!G62</f>
        <v>0</v>
      </c>
      <c r="H61" s="215">
        <f>'общие характеристики'!H62</f>
        <v>0</v>
      </c>
      <c r="I61" s="223">
        <f>'общие характеристики'!I62</f>
        <v>0</v>
      </c>
      <c r="J61" s="223">
        <f>'общие характеристики'!J62</f>
        <v>0</v>
      </c>
      <c r="K61" s="223">
        <f>'общие характеристики'!K62</f>
        <v>0</v>
      </c>
      <c r="L61" s="223">
        <f>'общие характеристики'!L62</f>
        <v>0</v>
      </c>
      <c r="M61" s="223">
        <f>'общие характеристики'!M62</f>
        <v>0</v>
      </c>
      <c r="N61" s="223">
        <f>'общие характеристики'!AE62</f>
        <v>0</v>
      </c>
      <c r="O61" s="223">
        <f>'общие характеристики'!AF62</f>
        <v>0</v>
      </c>
      <c r="P61" s="223">
        <f>'общие характеристики'!AG62</f>
        <v>0</v>
      </c>
      <c r="Q61" s="223">
        <f>'общие характеристики'!AH62</f>
        <v>0</v>
      </c>
    </row>
    <row r="62" spans="2:17" ht="15">
      <c r="B62" s="222">
        <v>47</v>
      </c>
      <c r="C62" s="223">
        <f>'общие характеристики'!C63</f>
        <v>0</v>
      </c>
      <c r="D62" s="223">
        <f>'общие характеристики'!D63</f>
        <v>0</v>
      </c>
      <c r="E62" s="223">
        <f>'общие характеристики'!E63</f>
        <v>0</v>
      </c>
      <c r="F62" s="223">
        <f>'общие характеристики'!F63</f>
        <v>0</v>
      </c>
      <c r="G62" s="223">
        <f>'общие характеристики'!G63</f>
        <v>0</v>
      </c>
      <c r="H62" s="215">
        <f>'общие характеристики'!H63</f>
        <v>0</v>
      </c>
      <c r="I62" s="223">
        <f>'общие характеристики'!I63</f>
        <v>0</v>
      </c>
      <c r="J62" s="223">
        <f>'общие характеристики'!J63</f>
        <v>0</v>
      </c>
      <c r="K62" s="223">
        <f>'общие характеристики'!K63</f>
        <v>0</v>
      </c>
      <c r="L62" s="223">
        <f>'общие характеристики'!L63</f>
        <v>0</v>
      </c>
      <c r="M62" s="223">
        <f>'общие характеристики'!M63</f>
        <v>0</v>
      </c>
      <c r="N62" s="223">
        <f>'общие характеристики'!AE63</f>
        <v>0</v>
      </c>
      <c r="O62" s="223">
        <f>'общие характеристики'!AF63</f>
        <v>0</v>
      </c>
      <c r="P62" s="223">
        <f>'общие характеристики'!AG63</f>
        <v>0</v>
      </c>
      <c r="Q62" s="223">
        <f>'общие характеристики'!AH63</f>
        <v>0</v>
      </c>
    </row>
    <row r="63" spans="2:17" ht="15">
      <c r="B63" s="222">
        <v>48</v>
      </c>
      <c r="C63" s="223">
        <f>'общие характеристики'!C64</f>
        <v>0</v>
      </c>
      <c r="D63" s="223">
        <f>'общие характеристики'!D64</f>
        <v>0</v>
      </c>
      <c r="E63" s="223">
        <f>'общие характеристики'!E64</f>
        <v>0</v>
      </c>
      <c r="F63" s="223">
        <f>'общие характеристики'!F64</f>
        <v>0</v>
      </c>
      <c r="G63" s="223">
        <f>'общие характеристики'!G64</f>
        <v>0</v>
      </c>
      <c r="H63" s="215">
        <f>'общие характеристики'!H64</f>
        <v>0</v>
      </c>
      <c r="I63" s="223">
        <f>'общие характеристики'!I64</f>
        <v>0</v>
      </c>
      <c r="J63" s="223">
        <f>'общие характеристики'!J64</f>
        <v>0</v>
      </c>
      <c r="K63" s="223">
        <f>'общие характеристики'!K64</f>
        <v>0</v>
      </c>
      <c r="L63" s="223">
        <f>'общие характеристики'!L64</f>
        <v>0</v>
      </c>
      <c r="M63" s="223">
        <f>'общие характеристики'!M64</f>
        <v>0</v>
      </c>
      <c r="N63" s="223">
        <f>'общие характеристики'!AE64</f>
        <v>0</v>
      </c>
      <c r="O63" s="223">
        <f>'общие характеристики'!AF64</f>
        <v>0</v>
      </c>
      <c r="P63" s="223">
        <f>'общие характеристики'!AG64</f>
        <v>0</v>
      </c>
      <c r="Q63" s="223">
        <f>'общие характеристики'!AH64</f>
        <v>0</v>
      </c>
    </row>
    <row r="64" spans="2:17" ht="15">
      <c r="B64" s="222">
        <v>49</v>
      </c>
      <c r="C64" s="223">
        <f>'общие характеристики'!C65</f>
        <v>0</v>
      </c>
      <c r="D64" s="223">
        <f>'общие характеристики'!D65</f>
        <v>0</v>
      </c>
      <c r="E64" s="223">
        <f>'общие характеристики'!E65</f>
        <v>0</v>
      </c>
      <c r="F64" s="223">
        <f>'общие характеристики'!F65</f>
        <v>0</v>
      </c>
      <c r="G64" s="223">
        <f>'общие характеристики'!G65</f>
        <v>0</v>
      </c>
      <c r="H64" s="215">
        <f>'общие характеристики'!H65</f>
        <v>0</v>
      </c>
      <c r="I64" s="223">
        <f>'общие характеристики'!I65</f>
        <v>0</v>
      </c>
      <c r="J64" s="223">
        <f>'общие характеристики'!J65</f>
        <v>0</v>
      </c>
      <c r="K64" s="223">
        <f>'общие характеристики'!K65</f>
        <v>0</v>
      </c>
      <c r="L64" s="223">
        <f>'общие характеристики'!L65</f>
        <v>0</v>
      </c>
      <c r="M64" s="223">
        <f>'общие характеристики'!M65</f>
        <v>0</v>
      </c>
      <c r="N64" s="223">
        <f>'общие характеристики'!AE65</f>
        <v>0</v>
      </c>
      <c r="O64" s="223">
        <f>'общие характеристики'!AF65</f>
        <v>0</v>
      </c>
      <c r="P64" s="223">
        <f>'общие характеристики'!AG65</f>
        <v>0</v>
      </c>
      <c r="Q64" s="223">
        <f>'общие характеристики'!AH65</f>
        <v>0</v>
      </c>
    </row>
    <row r="65" spans="2:17" ht="15">
      <c r="B65" s="222">
        <v>50</v>
      </c>
      <c r="C65" s="223">
        <f>'общие характеристики'!C66</f>
        <v>0</v>
      </c>
      <c r="D65" s="223">
        <f>'общие характеристики'!D66</f>
        <v>0</v>
      </c>
      <c r="E65" s="223">
        <f>'общие характеристики'!E66</f>
        <v>0</v>
      </c>
      <c r="F65" s="223">
        <f>'общие характеристики'!F66</f>
        <v>0</v>
      </c>
      <c r="G65" s="223">
        <f>'общие характеристики'!G66</f>
        <v>0</v>
      </c>
      <c r="H65" s="215">
        <f>'общие характеристики'!H66</f>
        <v>0</v>
      </c>
      <c r="I65" s="223">
        <f>'общие характеристики'!I66</f>
        <v>0</v>
      </c>
      <c r="J65" s="223">
        <f>'общие характеристики'!J66</f>
        <v>0</v>
      </c>
      <c r="K65" s="223">
        <f>'общие характеристики'!K66</f>
        <v>0</v>
      </c>
      <c r="L65" s="223">
        <f>'общие характеристики'!L66</f>
        <v>0</v>
      </c>
      <c r="M65" s="223">
        <f>'общие характеристики'!M66</f>
        <v>0</v>
      </c>
      <c r="N65" s="223">
        <f>'общие характеристики'!AE66</f>
        <v>0</v>
      </c>
      <c r="O65" s="223">
        <f>'общие характеристики'!AF66</f>
        <v>0</v>
      </c>
      <c r="P65" s="223">
        <f>'общие характеристики'!AG66</f>
        <v>0</v>
      </c>
      <c r="Q65" s="223">
        <f>'общие характеристики'!AH66</f>
        <v>0</v>
      </c>
    </row>
    <row r="66" spans="2:17" ht="15">
      <c r="B66" s="222">
        <v>51</v>
      </c>
      <c r="C66" s="223">
        <f>'общие характеристики'!C67</f>
        <v>0</v>
      </c>
      <c r="D66" s="223">
        <f>'общие характеристики'!D67</f>
        <v>0</v>
      </c>
      <c r="E66" s="223">
        <f>'общие характеристики'!E67</f>
        <v>0</v>
      </c>
      <c r="F66" s="223">
        <f>'общие характеристики'!F67</f>
        <v>0</v>
      </c>
      <c r="G66" s="223">
        <f>'общие характеристики'!G67</f>
        <v>0</v>
      </c>
      <c r="H66" s="215">
        <f>'общие характеристики'!H67</f>
        <v>0</v>
      </c>
      <c r="I66" s="223">
        <f>'общие характеристики'!I67</f>
        <v>0</v>
      </c>
      <c r="J66" s="223">
        <f>'общие характеристики'!J67</f>
        <v>0</v>
      </c>
      <c r="K66" s="223">
        <f>'общие характеристики'!K67</f>
        <v>0</v>
      </c>
      <c r="L66" s="223">
        <f>'общие характеристики'!L67</f>
        <v>0</v>
      </c>
      <c r="M66" s="223">
        <f>'общие характеристики'!M67</f>
        <v>0</v>
      </c>
      <c r="N66" s="223">
        <f>'общие характеристики'!AE67</f>
        <v>0</v>
      </c>
      <c r="O66" s="223">
        <f>'общие характеристики'!AF67</f>
        <v>0</v>
      </c>
      <c r="P66" s="223">
        <f>'общие характеристики'!AG67</f>
        <v>0</v>
      </c>
      <c r="Q66" s="223">
        <f>'общие характеристики'!AH67</f>
        <v>0</v>
      </c>
    </row>
    <row r="67" spans="2:17" ht="15">
      <c r="B67" s="222">
        <v>52</v>
      </c>
      <c r="C67" s="223">
        <f>'общие характеристики'!C68</f>
        <v>0</v>
      </c>
      <c r="D67" s="223">
        <f>'общие характеристики'!D68</f>
        <v>0</v>
      </c>
      <c r="E67" s="223">
        <f>'общие характеристики'!E68</f>
        <v>0</v>
      </c>
      <c r="F67" s="223">
        <f>'общие характеристики'!F68</f>
        <v>0</v>
      </c>
      <c r="G67" s="223">
        <f>'общие характеристики'!G68</f>
        <v>0</v>
      </c>
      <c r="H67" s="215">
        <f>'общие характеристики'!H68</f>
        <v>0</v>
      </c>
      <c r="I67" s="223">
        <f>'общие характеристики'!I68</f>
        <v>0</v>
      </c>
      <c r="J67" s="223">
        <f>'общие характеристики'!J68</f>
        <v>0</v>
      </c>
      <c r="K67" s="223">
        <f>'общие характеристики'!K68</f>
        <v>0</v>
      </c>
      <c r="L67" s="223">
        <f>'общие характеристики'!L68</f>
        <v>0</v>
      </c>
      <c r="M67" s="223">
        <f>'общие характеристики'!M68</f>
        <v>0</v>
      </c>
      <c r="N67" s="223">
        <f>'общие характеристики'!AE68</f>
        <v>0</v>
      </c>
      <c r="O67" s="223">
        <f>'общие характеристики'!AF68</f>
        <v>0</v>
      </c>
      <c r="P67" s="223">
        <f>'общие характеристики'!AG68</f>
        <v>0</v>
      </c>
      <c r="Q67" s="223">
        <f>'общие характеристики'!AH68</f>
        <v>0</v>
      </c>
    </row>
    <row r="68" spans="2:17" ht="15">
      <c r="B68" s="222">
        <v>53</v>
      </c>
      <c r="C68" s="223">
        <f>'общие характеристики'!C69</f>
        <v>0</v>
      </c>
      <c r="D68" s="223">
        <f>'общие характеристики'!D69</f>
        <v>0</v>
      </c>
      <c r="E68" s="223">
        <f>'общие характеристики'!E69</f>
        <v>0</v>
      </c>
      <c r="F68" s="223">
        <f>'общие характеристики'!F69</f>
        <v>0</v>
      </c>
      <c r="G68" s="223">
        <f>'общие характеристики'!G69</f>
        <v>0</v>
      </c>
      <c r="H68" s="215">
        <f>'общие характеристики'!H69</f>
        <v>0</v>
      </c>
      <c r="I68" s="223">
        <f>'общие характеристики'!I69</f>
        <v>0</v>
      </c>
      <c r="J68" s="223">
        <f>'общие характеристики'!J69</f>
        <v>0</v>
      </c>
      <c r="K68" s="223">
        <f>'общие характеристики'!K69</f>
        <v>0</v>
      </c>
      <c r="L68" s="223">
        <f>'общие характеристики'!L69</f>
        <v>0</v>
      </c>
      <c r="M68" s="223">
        <f>'общие характеристики'!M69</f>
        <v>0</v>
      </c>
      <c r="N68" s="223">
        <f>'общие характеристики'!AE69</f>
        <v>0</v>
      </c>
      <c r="O68" s="223">
        <f>'общие характеристики'!AF69</f>
        <v>0</v>
      </c>
      <c r="P68" s="223">
        <f>'общие характеристики'!AG69</f>
        <v>0</v>
      </c>
      <c r="Q68" s="223">
        <f>'общие характеристики'!AH69</f>
        <v>0</v>
      </c>
    </row>
    <row r="69" spans="2:17" ht="15">
      <c r="B69" s="222">
        <v>54</v>
      </c>
      <c r="C69" s="223">
        <f>'общие характеристики'!C70</f>
        <v>0</v>
      </c>
      <c r="D69" s="223">
        <f>'общие характеристики'!D70</f>
        <v>0</v>
      </c>
      <c r="E69" s="223">
        <f>'общие характеристики'!E70</f>
        <v>0</v>
      </c>
      <c r="F69" s="223">
        <f>'общие характеристики'!F70</f>
        <v>0</v>
      </c>
      <c r="G69" s="223">
        <f>'общие характеристики'!G70</f>
        <v>0</v>
      </c>
      <c r="H69" s="215">
        <f>'общие характеристики'!H70</f>
        <v>0</v>
      </c>
      <c r="I69" s="223">
        <f>'общие характеристики'!I70</f>
        <v>0</v>
      </c>
      <c r="J69" s="223">
        <f>'общие характеристики'!J70</f>
        <v>0</v>
      </c>
      <c r="K69" s="223">
        <f>'общие характеристики'!K70</f>
        <v>0</v>
      </c>
      <c r="L69" s="223">
        <f>'общие характеристики'!L70</f>
        <v>0</v>
      </c>
      <c r="M69" s="223">
        <f>'общие характеристики'!M70</f>
        <v>0</v>
      </c>
      <c r="N69" s="223">
        <f>'общие характеристики'!AE70</f>
        <v>0</v>
      </c>
      <c r="O69" s="223">
        <f>'общие характеристики'!AF70</f>
        <v>0</v>
      </c>
      <c r="P69" s="223">
        <f>'общие характеристики'!AG70</f>
        <v>0</v>
      </c>
      <c r="Q69" s="223">
        <f>'общие характеристики'!AH70</f>
        <v>0</v>
      </c>
    </row>
    <row r="70" spans="2:17" ht="15">
      <c r="B70" s="222">
        <v>55</v>
      </c>
      <c r="C70" s="223">
        <f>'общие характеристики'!C71</f>
        <v>0</v>
      </c>
      <c r="D70" s="223">
        <f>'общие характеристики'!D71</f>
        <v>0</v>
      </c>
      <c r="E70" s="223">
        <f>'общие характеристики'!E71</f>
        <v>0</v>
      </c>
      <c r="F70" s="223">
        <f>'общие характеристики'!F71</f>
        <v>0</v>
      </c>
      <c r="G70" s="223">
        <f>'общие характеристики'!G71</f>
        <v>0</v>
      </c>
      <c r="H70" s="215">
        <f>'общие характеристики'!H71</f>
        <v>0</v>
      </c>
      <c r="I70" s="223">
        <f>'общие характеристики'!I71</f>
        <v>0</v>
      </c>
      <c r="J70" s="223">
        <f>'общие характеристики'!J71</f>
        <v>0</v>
      </c>
      <c r="K70" s="223">
        <f>'общие характеристики'!K71</f>
        <v>0</v>
      </c>
      <c r="L70" s="223">
        <f>'общие характеристики'!L71</f>
        <v>0</v>
      </c>
      <c r="M70" s="223">
        <f>'общие характеристики'!M71</f>
        <v>0</v>
      </c>
      <c r="N70" s="223">
        <f>'общие характеристики'!AE71</f>
        <v>0</v>
      </c>
      <c r="O70" s="223">
        <f>'общие характеристики'!AF71</f>
        <v>0</v>
      </c>
      <c r="P70" s="223">
        <f>'общие характеристики'!AG71</f>
        <v>0</v>
      </c>
      <c r="Q70" s="223">
        <f>'общие характеристики'!AH71</f>
        <v>0</v>
      </c>
    </row>
    <row r="71" spans="2:17" ht="15">
      <c r="B71" s="222">
        <v>56</v>
      </c>
      <c r="C71" s="223">
        <f>'общие характеристики'!C72</f>
        <v>0</v>
      </c>
      <c r="D71" s="223">
        <f>'общие характеристики'!D72</f>
        <v>0</v>
      </c>
      <c r="E71" s="223">
        <f>'общие характеристики'!E72</f>
        <v>0</v>
      </c>
      <c r="F71" s="223">
        <f>'общие характеристики'!F72</f>
        <v>0</v>
      </c>
      <c r="G71" s="223">
        <f>'общие характеристики'!G72</f>
        <v>0</v>
      </c>
      <c r="H71" s="215">
        <f>'общие характеристики'!H72</f>
        <v>0</v>
      </c>
      <c r="I71" s="223">
        <f>'общие характеристики'!I72</f>
        <v>0</v>
      </c>
      <c r="J71" s="223">
        <f>'общие характеристики'!J72</f>
        <v>0</v>
      </c>
      <c r="K71" s="223">
        <f>'общие характеристики'!K72</f>
        <v>0</v>
      </c>
      <c r="L71" s="223">
        <f>'общие характеристики'!L72</f>
        <v>0</v>
      </c>
      <c r="M71" s="223">
        <f>'общие характеристики'!M72</f>
        <v>0</v>
      </c>
      <c r="N71" s="223">
        <f>'общие характеристики'!AE72</f>
        <v>0</v>
      </c>
      <c r="O71" s="223">
        <f>'общие характеристики'!AF72</f>
        <v>0</v>
      </c>
      <c r="P71" s="223">
        <f>'общие характеристики'!AG72</f>
        <v>0</v>
      </c>
      <c r="Q71" s="223">
        <f>'общие характеристики'!AH72</f>
        <v>0</v>
      </c>
    </row>
    <row r="72" spans="2:17" ht="15">
      <c r="B72" s="222">
        <v>57</v>
      </c>
      <c r="C72" s="223">
        <f>'общие характеристики'!C73</f>
        <v>0</v>
      </c>
      <c r="D72" s="223">
        <f>'общие характеристики'!D73</f>
        <v>0</v>
      </c>
      <c r="E72" s="223">
        <f>'общие характеристики'!E73</f>
        <v>0</v>
      </c>
      <c r="F72" s="223">
        <f>'общие характеристики'!F73</f>
        <v>0</v>
      </c>
      <c r="G72" s="223">
        <f>'общие характеристики'!G73</f>
        <v>0</v>
      </c>
      <c r="H72" s="215">
        <f>'общие характеристики'!H73</f>
        <v>0</v>
      </c>
      <c r="I72" s="223">
        <f>'общие характеристики'!I73</f>
        <v>0</v>
      </c>
      <c r="J72" s="223">
        <f>'общие характеристики'!J73</f>
        <v>0</v>
      </c>
      <c r="K72" s="223">
        <f>'общие характеристики'!K73</f>
        <v>0</v>
      </c>
      <c r="L72" s="223">
        <f>'общие характеристики'!L73</f>
        <v>0</v>
      </c>
      <c r="M72" s="223">
        <f>'общие характеристики'!M73</f>
        <v>0</v>
      </c>
      <c r="N72" s="223">
        <f>'общие характеристики'!AE73</f>
        <v>0</v>
      </c>
      <c r="O72" s="223">
        <f>'общие характеристики'!AF73</f>
        <v>0</v>
      </c>
      <c r="P72" s="223">
        <f>'общие характеристики'!AG73</f>
        <v>0</v>
      </c>
      <c r="Q72" s="223">
        <f>'общие характеристики'!AH73</f>
        <v>0</v>
      </c>
    </row>
    <row r="73" spans="2:17" ht="15">
      <c r="B73" s="222">
        <v>58</v>
      </c>
      <c r="C73" s="223">
        <f>'общие характеристики'!C74</f>
        <v>0</v>
      </c>
      <c r="D73" s="223">
        <f>'общие характеристики'!D74</f>
        <v>0</v>
      </c>
      <c r="E73" s="223">
        <f>'общие характеристики'!E74</f>
        <v>0</v>
      </c>
      <c r="F73" s="223">
        <f>'общие характеристики'!F74</f>
        <v>0</v>
      </c>
      <c r="G73" s="223">
        <f>'общие характеристики'!G74</f>
        <v>0</v>
      </c>
      <c r="H73" s="215">
        <f>'общие характеристики'!H74</f>
        <v>0</v>
      </c>
      <c r="I73" s="223">
        <f>'общие характеристики'!I74</f>
        <v>0</v>
      </c>
      <c r="J73" s="223">
        <f>'общие характеристики'!J74</f>
        <v>0</v>
      </c>
      <c r="K73" s="223">
        <f>'общие характеристики'!K74</f>
        <v>0</v>
      </c>
      <c r="L73" s="223">
        <f>'общие характеристики'!L74</f>
        <v>0</v>
      </c>
      <c r="M73" s="223">
        <f>'общие характеристики'!M74</f>
        <v>0</v>
      </c>
      <c r="N73" s="223">
        <f>'общие характеристики'!AE74</f>
        <v>0</v>
      </c>
      <c r="O73" s="223">
        <f>'общие характеристики'!AF74</f>
        <v>0</v>
      </c>
      <c r="P73" s="223">
        <f>'общие характеристики'!AG74</f>
        <v>0</v>
      </c>
      <c r="Q73" s="223">
        <f>'общие характеристики'!AH74</f>
        <v>0</v>
      </c>
    </row>
    <row r="74" spans="2:17" ht="15">
      <c r="B74" s="222">
        <v>59</v>
      </c>
      <c r="C74" s="223">
        <f>'общие характеристики'!C75</f>
        <v>0</v>
      </c>
      <c r="D74" s="223">
        <f>'общие характеристики'!D75</f>
        <v>0</v>
      </c>
      <c r="E74" s="223">
        <f>'общие характеристики'!E75</f>
        <v>0</v>
      </c>
      <c r="F74" s="223">
        <f>'общие характеристики'!F75</f>
        <v>0</v>
      </c>
      <c r="G74" s="223">
        <f>'общие характеристики'!G75</f>
        <v>0</v>
      </c>
      <c r="H74" s="215">
        <f>'общие характеристики'!H75</f>
        <v>0</v>
      </c>
      <c r="I74" s="223">
        <f>'общие характеристики'!I75</f>
        <v>0</v>
      </c>
      <c r="J74" s="223">
        <f>'общие характеристики'!J75</f>
        <v>0</v>
      </c>
      <c r="K74" s="223">
        <f>'общие характеристики'!K75</f>
        <v>0</v>
      </c>
      <c r="L74" s="223">
        <f>'общие характеристики'!L75</f>
        <v>0</v>
      </c>
      <c r="M74" s="223">
        <f>'общие характеристики'!M75</f>
        <v>0</v>
      </c>
      <c r="N74" s="223">
        <f>'общие характеристики'!AE75</f>
        <v>0</v>
      </c>
      <c r="O74" s="223">
        <f>'общие характеристики'!AF75</f>
        <v>0</v>
      </c>
      <c r="P74" s="223">
        <f>'общие характеристики'!AG75</f>
        <v>0</v>
      </c>
      <c r="Q74" s="223">
        <f>'общие характеристики'!AH75</f>
        <v>0</v>
      </c>
    </row>
    <row r="75" spans="2:17" ht="15">
      <c r="B75" s="222">
        <v>60</v>
      </c>
      <c r="C75" s="223">
        <f>'общие характеристики'!C76</f>
        <v>0</v>
      </c>
      <c r="D75" s="223">
        <f>'общие характеристики'!D76</f>
        <v>0</v>
      </c>
      <c r="E75" s="223">
        <f>'общие характеристики'!E76</f>
        <v>0</v>
      </c>
      <c r="F75" s="223">
        <f>'общие характеристики'!F76</f>
        <v>0</v>
      </c>
      <c r="G75" s="223">
        <f>'общие характеристики'!G76</f>
        <v>0</v>
      </c>
      <c r="H75" s="215">
        <f>'общие характеристики'!H76</f>
        <v>0</v>
      </c>
      <c r="I75" s="223">
        <f>'общие характеристики'!I76</f>
        <v>0</v>
      </c>
      <c r="J75" s="223">
        <f>'общие характеристики'!J76</f>
        <v>0</v>
      </c>
      <c r="K75" s="223">
        <f>'общие характеристики'!K76</f>
        <v>0</v>
      </c>
      <c r="L75" s="223">
        <f>'общие характеристики'!L76</f>
        <v>0</v>
      </c>
      <c r="M75" s="223">
        <f>'общие характеристики'!M76</f>
        <v>0</v>
      </c>
      <c r="N75" s="223">
        <f>'общие характеристики'!AE76</f>
        <v>0</v>
      </c>
      <c r="O75" s="223">
        <f>'общие характеристики'!AF76</f>
        <v>0</v>
      </c>
      <c r="P75" s="223">
        <f>'общие характеристики'!AG76</f>
        <v>0</v>
      </c>
      <c r="Q75" s="223">
        <f>'общие характеристики'!AH76</f>
        <v>0</v>
      </c>
    </row>
    <row r="76" spans="2:17" s="21" customFormat="1" ht="18.75" customHeight="1">
      <c r="B76" s="222">
        <v>61</v>
      </c>
      <c r="C76" s="223">
        <f>'общие характеристики'!C77</f>
        <v>0</v>
      </c>
      <c r="D76" s="223">
        <f>'общие характеристики'!D77</f>
        <v>0</v>
      </c>
      <c r="E76" s="223">
        <f>'общие характеристики'!E77</f>
        <v>0</v>
      </c>
      <c r="F76" s="223">
        <f>'общие характеристики'!F77</f>
        <v>0</v>
      </c>
      <c r="G76" s="223">
        <f>'общие характеристики'!G77</f>
        <v>0</v>
      </c>
      <c r="H76" s="215">
        <f>'общие характеристики'!H77</f>
        <v>0</v>
      </c>
      <c r="I76" s="223">
        <f>'общие характеристики'!I77</f>
        <v>0</v>
      </c>
      <c r="J76" s="223">
        <f>'общие характеристики'!J77</f>
        <v>0</v>
      </c>
      <c r="K76" s="223">
        <f>'общие характеристики'!K77</f>
        <v>0</v>
      </c>
      <c r="L76" s="223">
        <f>'общие характеристики'!L77</f>
        <v>0</v>
      </c>
      <c r="M76" s="223">
        <f>'общие характеристики'!M77</f>
        <v>0</v>
      </c>
      <c r="N76" s="223">
        <f>'общие характеристики'!AE77</f>
        <v>0</v>
      </c>
      <c r="O76" s="223">
        <f>'общие характеристики'!AF77</f>
        <v>0</v>
      </c>
      <c r="P76" s="223">
        <f>'общие характеристики'!AG77</f>
        <v>0</v>
      </c>
      <c r="Q76" s="223">
        <f>'общие характеристики'!AH77</f>
        <v>0</v>
      </c>
    </row>
    <row r="77" spans="2:17" ht="15">
      <c r="B77" s="222">
        <v>62</v>
      </c>
      <c r="C77" s="223">
        <f>'общие характеристики'!C78</f>
        <v>0</v>
      </c>
      <c r="D77" s="223">
        <f>'общие характеристики'!D78</f>
        <v>0</v>
      </c>
      <c r="E77" s="223">
        <f>'общие характеристики'!E78</f>
        <v>0</v>
      </c>
      <c r="F77" s="223">
        <f>'общие характеристики'!F78</f>
        <v>0</v>
      </c>
      <c r="G77" s="223">
        <f>'общие характеристики'!G78</f>
        <v>0</v>
      </c>
      <c r="H77" s="215">
        <f>'общие характеристики'!H78</f>
        <v>0</v>
      </c>
      <c r="I77" s="223">
        <f>'общие характеристики'!I78</f>
        <v>0</v>
      </c>
      <c r="J77" s="223">
        <f>'общие характеристики'!J78</f>
        <v>0</v>
      </c>
      <c r="K77" s="223">
        <f>'общие характеристики'!K78</f>
        <v>0</v>
      </c>
      <c r="L77" s="223">
        <f>'общие характеристики'!L78</f>
        <v>0</v>
      </c>
      <c r="M77" s="223">
        <f>'общие характеристики'!M78</f>
        <v>0</v>
      </c>
      <c r="N77" s="223">
        <f>'общие характеристики'!AE78</f>
        <v>0</v>
      </c>
      <c r="O77" s="223">
        <f>'общие характеристики'!AF78</f>
        <v>0</v>
      </c>
      <c r="P77" s="223">
        <f>'общие характеристики'!AG78</f>
        <v>0</v>
      </c>
      <c r="Q77" s="223">
        <f>'общие характеристики'!AH78</f>
        <v>0</v>
      </c>
    </row>
    <row r="78" spans="2:17" ht="15">
      <c r="B78" s="222">
        <v>63</v>
      </c>
      <c r="C78" s="223">
        <f>'общие характеристики'!C79</f>
        <v>0</v>
      </c>
      <c r="D78" s="223">
        <f>'общие характеристики'!D79</f>
        <v>0</v>
      </c>
      <c r="E78" s="223">
        <f>'общие характеристики'!E79</f>
        <v>0</v>
      </c>
      <c r="F78" s="223">
        <f>'общие характеристики'!F79</f>
        <v>0</v>
      </c>
      <c r="G78" s="223">
        <f>'общие характеристики'!G79</f>
        <v>0</v>
      </c>
      <c r="H78" s="215">
        <f>'общие характеристики'!H79</f>
        <v>0</v>
      </c>
      <c r="I78" s="223">
        <f>'общие характеристики'!I79</f>
        <v>0</v>
      </c>
      <c r="J78" s="223">
        <f>'общие характеристики'!J79</f>
        <v>0</v>
      </c>
      <c r="K78" s="223">
        <f>'общие характеристики'!K79</f>
        <v>0</v>
      </c>
      <c r="L78" s="223">
        <f>'общие характеристики'!L79</f>
        <v>0</v>
      </c>
      <c r="M78" s="223">
        <f>'общие характеристики'!M79</f>
        <v>0</v>
      </c>
      <c r="N78" s="223">
        <f>'общие характеристики'!AE79</f>
        <v>0</v>
      </c>
      <c r="O78" s="223">
        <f>'общие характеристики'!AF79</f>
        <v>0</v>
      </c>
      <c r="P78" s="223">
        <f>'общие характеристики'!AG79</f>
        <v>0</v>
      </c>
      <c r="Q78" s="223">
        <f>'общие характеристики'!AH79</f>
        <v>0</v>
      </c>
    </row>
    <row r="79" spans="2:17" ht="15">
      <c r="B79" s="222">
        <v>64</v>
      </c>
      <c r="C79" s="223">
        <f>'общие характеристики'!C80</f>
        <v>0</v>
      </c>
      <c r="D79" s="223">
        <f>'общие характеристики'!D80</f>
        <v>0</v>
      </c>
      <c r="E79" s="223">
        <f>'общие характеристики'!E80</f>
        <v>0</v>
      </c>
      <c r="F79" s="223">
        <f>'общие характеристики'!F80</f>
        <v>0</v>
      </c>
      <c r="G79" s="223">
        <f>'общие характеристики'!G80</f>
        <v>0</v>
      </c>
      <c r="H79" s="215">
        <f>'общие характеристики'!H80</f>
        <v>0</v>
      </c>
      <c r="I79" s="223">
        <f>'общие характеристики'!I80</f>
        <v>0</v>
      </c>
      <c r="J79" s="223">
        <f>'общие характеристики'!J80</f>
        <v>0</v>
      </c>
      <c r="K79" s="223">
        <f>'общие характеристики'!K80</f>
        <v>0</v>
      </c>
      <c r="L79" s="223">
        <f>'общие характеристики'!L80</f>
        <v>0</v>
      </c>
      <c r="M79" s="223">
        <f>'общие характеристики'!M80</f>
        <v>0</v>
      </c>
      <c r="N79" s="223">
        <f>'общие характеристики'!AE80</f>
        <v>0</v>
      </c>
      <c r="O79" s="223">
        <f>'общие характеристики'!AF80</f>
        <v>0</v>
      </c>
      <c r="P79" s="223">
        <f>'общие характеристики'!AG80</f>
        <v>0</v>
      </c>
      <c r="Q79" s="223">
        <f>'общие характеристики'!AH80</f>
        <v>0</v>
      </c>
    </row>
    <row r="80" spans="2:17" ht="15">
      <c r="B80" s="222">
        <v>65</v>
      </c>
      <c r="C80" s="223">
        <f>'общие характеристики'!C81</f>
        <v>0</v>
      </c>
      <c r="D80" s="223">
        <f>'общие характеристики'!D81</f>
        <v>0</v>
      </c>
      <c r="E80" s="223">
        <f>'общие характеристики'!E81</f>
        <v>0</v>
      </c>
      <c r="F80" s="223">
        <f>'общие характеристики'!F81</f>
        <v>0</v>
      </c>
      <c r="G80" s="223">
        <f>'общие характеристики'!G81</f>
        <v>0</v>
      </c>
      <c r="H80" s="215">
        <f>'общие характеристики'!H81</f>
        <v>0</v>
      </c>
      <c r="I80" s="223">
        <f>'общие характеристики'!I81</f>
        <v>0</v>
      </c>
      <c r="J80" s="223">
        <f>'общие характеристики'!J81</f>
        <v>0</v>
      </c>
      <c r="K80" s="223">
        <f>'общие характеристики'!K81</f>
        <v>0</v>
      </c>
      <c r="L80" s="223">
        <f>'общие характеристики'!L81</f>
        <v>0</v>
      </c>
      <c r="M80" s="223">
        <f>'общие характеристики'!M81</f>
        <v>0</v>
      </c>
      <c r="N80" s="223">
        <f>'общие характеристики'!AE81</f>
        <v>0</v>
      </c>
      <c r="O80" s="223">
        <f>'общие характеристики'!AF81</f>
        <v>0</v>
      </c>
      <c r="P80" s="223">
        <f>'общие характеристики'!AG81</f>
        <v>0</v>
      </c>
      <c r="Q80" s="223">
        <f>'общие характеристики'!AH81</f>
        <v>0</v>
      </c>
    </row>
    <row r="81" spans="2:17" ht="15">
      <c r="B81" s="222">
        <v>66</v>
      </c>
      <c r="C81" s="223">
        <f>'общие характеристики'!C82</f>
        <v>0</v>
      </c>
      <c r="D81" s="223">
        <f>'общие характеристики'!D82</f>
        <v>0</v>
      </c>
      <c r="E81" s="223">
        <f>'общие характеристики'!E82</f>
        <v>0</v>
      </c>
      <c r="F81" s="223">
        <f>'общие характеристики'!F82</f>
        <v>0</v>
      </c>
      <c r="G81" s="223">
        <f>'общие характеристики'!G82</f>
        <v>0</v>
      </c>
      <c r="H81" s="215">
        <f>'общие характеристики'!H82</f>
        <v>0</v>
      </c>
      <c r="I81" s="223">
        <f>'общие характеристики'!I82</f>
        <v>0</v>
      </c>
      <c r="J81" s="223">
        <f>'общие характеристики'!J82</f>
        <v>0</v>
      </c>
      <c r="K81" s="223">
        <f>'общие характеристики'!K82</f>
        <v>0</v>
      </c>
      <c r="L81" s="223">
        <f>'общие характеристики'!L82</f>
        <v>0</v>
      </c>
      <c r="M81" s="223">
        <f>'общие характеристики'!M82</f>
        <v>0</v>
      </c>
      <c r="N81" s="223">
        <f>'общие характеристики'!AE82</f>
        <v>0</v>
      </c>
      <c r="O81" s="223">
        <f>'общие характеристики'!AF82</f>
        <v>0</v>
      </c>
      <c r="P81" s="223">
        <f>'общие характеристики'!AG82</f>
        <v>0</v>
      </c>
      <c r="Q81" s="223">
        <f>'общие характеристики'!AH82</f>
        <v>0</v>
      </c>
    </row>
    <row r="82" spans="2:17" ht="15">
      <c r="B82" s="222">
        <v>67</v>
      </c>
      <c r="C82" s="223">
        <f>'общие характеристики'!C83</f>
        <v>0</v>
      </c>
      <c r="D82" s="223">
        <f>'общие характеристики'!D83</f>
        <v>0</v>
      </c>
      <c r="E82" s="223">
        <f>'общие характеристики'!E83</f>
        <v>0</v>
      </c>
      <c r="F82" s="223">
        <f>'общие характеристики'!F83</f>
        <v>0</v>
      </c>
      <c r="G82" s="223">
        <f>'общие характеристики'!G83</f>
        <v>0</v>
      </c>
      <c r="H82" s="215">
        <f>'общие характеристики'!H83</f>
        <v>0</v>
      </c>
      <c r="I82" s="223">
        <f>'общие характеристики'!I83</f>
        <v>0</v>
      </c>
      <c r="J82" s="223">
        <f>'общие характеристики'!J83</f>
        <v>0</v>
      </c>
      <c r="K82" s="223">
        <f>'общие характеристики'!K83</f>
        <v>0</v>
      </c>
      <c r="L82" s="223">
        <f>'общие характеристики'!L83</f>
        <v>0</v>
      </c>
      <c r="M82" s="223">
        <f>'общие характеристики'!M83</f>
        <v>0</v>
      </c>
      <c r="N82" s="223">
        <f>'общие характеристики'!AE83</f>
        <v>0</v>
      </c>
      <c r="O82" s="223">
        <f>'общие характеристики'!AF83</f>
        <v>0</v>
      </c>
      <c r="P82" s="223">
        <f>'общие характеристики'!AG83</f>
        <v>0</v>
      </c>
      <c r="Q82" s="223">
        <f>'общие характеристики'!AH83</f>
        <v>0</v>
      </c>
    </row>
    <row r="83" spans="2:17" ht="15">
      <c r="B83" s="222">
        <v>68</v>
      </c>
      <c r="C83" s="223">
        <f>'общие характеристики'!C84</f>
        <v>0</v>
      </c>
      <c r="D83" s="223">
        <f>'общие характеристики'!D84</f>
        <v>0</v>
      </c>
      <c r="E83" s="223">
        <f>'общие характеристики'!E84</f>
        <v>0</v>
      </c>
      <c r="F83" s="223">
        <f>'общие характеристики'!F84</f>
        <v>0</v>
      </c>
      <c r="G83" s="223">
        <f>'общие характеристики'!G84</f>
        <v>0</v>
      </c>
      <c r="H83" s="215">
        <f>'общие характеристики'!H84</f>
        <v>0</v>
      </c>
      <c r="I83" s="223">
        <f>'общие характеристики'!I84</f>
        <v>0</v>
      </c>
      <c r="J83" s="223">
        <f>'общие характеристики'!J84</f>
        <v>0</v>
      </c>
      <c r="K83" s="223">
        <f>'общие характеристики'!K84</f>
        <v>0</v>
      </c>
      <c r="L83" s="223">
        <f>'общие характеристики'!L84</f>
        <v>0</v>
      </c>
      <c r="M83" s="223">
        <f>'общие характеристики'!M84</f>
        <v>0</v>
      </c>
      <c r="N83" s="223">
        <f>'общие характеристики'!AE84</f>
        <v>0</v>
      </c>
      <c r="O83" s="223">
        <f>'общие характеристики'!AF84</f>
        <v>0</v>
      </c>
      <c r="P83" s="223">
        <f>'общие характеристики'!AG84</f>
        <v>0</v>
      </c>
      <c r="Q83" s="223">
        <f>'общие характеристики'!AH84</f>
        <v>0</v>
      </c>
    </row>
    <row r="84" spans="2:17" ht="15">
      <c r="B84" s="222">
        <v>69</v>
      </c>
      <c r="C84" s="223">
        <f>'общие характеристики'!C85</f>
        <v>0</v>
      </c>
      <c r="D84" s="223">
        <f>'общие характеристики'!D85</f>
        <v>0</v>
      </c>
      <c r="E84" s="223">
        <f>'общие характеристики'!E85</f>
        <v>0</v>
      </c>
      <c r="F84" s="223">
        <f>'общие характеристики'!F85</f>
        <v>0</v>
      </c>
      <c r="G84" s="223">
        <f>'общие характеристики'!G85</f>
        <v>0</v>
      </c>
      <c r="H84" s="215">
        <f>'общие характеристики'!H85</f>
        <v>0</v>
      </c>
      <c r="I84" s="223">
        <f>'общие характеристики'!I85</f>
        <v>0</v>
      </c>
      <c r="J84" s="223">
        <f>'общие характеристики'!J85</f>
        <v>0</v>
      </c>
      <c r="K84" s="223">
        <f>'общие характеристики'!K85</f>
        <v>0</v>
      </c>
      <c r="L84" s="223">
        <f>'общие характеристики'!L85</f>
        <v>0</v>
      </c>
      <c r="M84" s="223">
        <f>'общие характеристики'!M85</f>
        <v>0</v>
      </c>
      <c r="N84" s="223">
        <f>'общие характеристики'!AE85</f>
        <v>0</v>
      </c>
      <c r="O84" s="223">
        <f>'общие характеристики'!AF85</f>
        <v>0</v>
      </c>
      <c r="P84" s="223">
        <f>'общие характеристики'!AG85</f>
        <v>0</v>
      </c>
      <c r="Q84" s="223">
        <f>'общие характеристики'!AH85</f>
        <v>0</v>
      </c>
    </row>
    <row r="85" spans="2:17" ht="15">
      <c r="B85" s="222">
        <v>70</v>
      </c>
      <c r="C85" s="223">
        <f>'общие характеристики'!C86</f>
        <v>0</v>
      </c>
      <c r="D85" s="223">
        <f>'общие характеристики'!D86</f>
        <v>0</v>
      </c>
      <c r="E85" s="223">
        <f>'общие характеристики'!E86</f>
        <v>0</v>
      </c>
      <c r="F85" s="223">
        <f>'общие характеристики'!F86</f>
        <v>0</v>
      </c>
      <c r="G85" s="223">
        <f>'общие характеристики'!G86</f>
        <v>0</v>
      </c>
      <c r="H85" s="215">
        <f>'общие характеристики'!H86</f>
        <v>0</v>
      </c>
      <c r="I85" s="223">
        <f>'общие характеристики'!I86</f>
        <v>0</v>
      </c>
      <c r="J85" s="223">
        <f>'общие характеристики'!J86</f>
        <v>0</v>
      </c>
      <c r="K85" s="223">
        <f>'общие характеристики'!K86</f>
        <v>0</v>
      </c>
      <c r="L85" s="223">
        <f>'общие характеристики'!L86</f>
        <v>0</v>
      </c>
      <c r="M85" s="223">
        <f>'общие характеристики'!M86</f>
        <v>0</v>
      </c>
      <c r="N85" s="223">
        <f>'общие характеристики'!AE86</f>
        <v>0</v>
      </c>
      <c r="O85" s="223">
        <f>'общие характеристики'!AF86</f>
        <v>0</v>
      </c>
      <c r="P85" s="223">
        <f>'общие характеристики'!AG86</f>
        <v>0</v>
      </c>
      <c r="Q85" s="223">
        <f>'общие характеристики'!AH86</f>
        <v>0</v>
      </c>
    </row>
    <row r="86" spans="2:17" ht="15">
      <c r="B86" s="222">
        <v>71</v>
      </c>
      <c r="C86" s="223">
        <f>'общие характеристики'!C87</f>
        <v>0</v>
      </c>
      <c r="D86" s="223">
        <f>'общие характеристики'!D87</f>
        <v>0</v>
      </c>
      <c r="E86" s="223">
        <f>'общие характеристики'!E87</f>
        <v>0</v>
      </c>
      <c r="F86" s="223">
        <f>'общие характеристики'!F87</f>
        <v>0</v>
      </c>
      <c r="G86" s="223">
        <f>'общие характеристики'!G87</f>
        <v>0</v>
      </c>
      <c r="H86" s="215">
        <f>'общие характеристики'!H87</f>
        <v>0</v>
      </c>
      <c r="I86" s="223">
        <f>'общие характеристики'!I87</f>
        <v>0</v>
      </c>
      <c r="J86" s="223">
        <f>'общие характеристики'!J87</f>
        <v>0</v>
      </c>
      <c r="K86" s="223">
        <f>'общие характеристики'!K87</f>
        <v>0</v>
      </c>
      <c r="L86" s="223">
        <f>'общие характеристики'!L87</f>
        <v>0</v>
      </c>
      <c r="M86" s="223">
        <f>'общие характеристики'!M87</f>
        <v>0</v>
      </c>
      <c r="N86" s="223">
        <f>'общие характеристики'!AE87</f>
        <v>0</v>
      </c>
      <c r="O86" s="223">
        <f>'общие характеристики'!AF87</f>
        <v>0</v>
      </c>
      <c r="P86" s="223">
        <f>'общие характеристики'!AG87</f>
        <v>0</v>
      </c>
      <c r="Q86" s="223">
        <f>'общие характеристики'!AH87</f>
        <v>0</v>
      </c>
    </row>
    <row r="87" spans="2:17" ht="15">
      <c r="B87" s="222">
        <v>72</v>
      </c>
      <c r="C87" s="223">
        <f>'общие характеристики'!C88</f>
        <v>0</v>
      </c>
      <c r="D87" s="223">
        <f>'общие характеристики'!D88</f>
        <v>0</v>
      </c>
      <c r="E87" s="223">
        <f>'общие характеристики'!E88</f>
        <v>0</v>
      </c>
      <c r="F87" s="223">
        <f>'общие характеристики'!F88</f>
        <v>0</v>
      </c>
      <c r="G87" s="223">
        <f>'общие характеристики'!G88</f>
        <v>0</v>
      </c>
      <c r="H87" s="215">
        <f>'общие характеристики'!H88</f>
        <v>0</v>
      </c>
      <c r="I87" s="223">
        <f>'общие характеристики'!I88</f>
        <v>0</v>
      </c>
      <c r="J87" s="223">
        <f>'общие характеристики'!J88</f>
        <v>0</v>
      </c>
      <c r="K87" s="223">
        <f>'общие характеристики'!K88</f>
        <v>0</v>
      </c>
      <c r="L87" s="223">
        <f>'общие характеристики'!L88</f>
        <v>0</v>
      </c>
      <c r="M87" s="223">
        <f>'общие характеристики'!M88</f>
        <v>0</v>
      </c>
      <c r="N87" s="223">
        <f>'общие характеристики'!AE88</f>
        <v>0</v>
      </c>
      <c r="O87" s="223">
        <f>'общие характеристики'!AF88</f>
        <v>0</v>
      </c>
      <c r="P87" s="223">
        <f>'общие характеристики'!AG88</f>
        <v>0</v>
      </c>
      <c r="Q87" s="223">
        <f>'общие характеристики'!AH88</f>
        <v>0</v>
      </c>
    </row>
    <row r="88" spans="2:17" ht="15">
      <c r="B88" s="222">
        <v>73</v>
      </c>
      <c r="C88" s="223">
        <f>'общие характеристики'!C89</f>
        <v>0</v>
      </c>
      <c r="D88" s="223">
        <f>'общие характеристики'!D89</f>
        <v>0</v>
      </c>
      <c r="E88" s="223">
        <f>'общие характеристики'!E89</f>
        <v>0</v>
      </c>
      <c r="F88" s="223">
        <f>'общие характеристики'!F89</f>
        <v>0</v>
      </c>
      <c r="G88" s="223">
        <f>'общие характеристики'!G89</f>
        <v>0</v>
      </c>
      <c r="H88" s="215">
        <f>'общие характеристики'!H89</f>
        <v>0</v>
      </c>
      <c r="I88" s="223">
        <f>'общие характеристики'!I89</f>
        <v>0</v>
      </c>
      <c r="J88" s="223">
        <f>'общие характеристики'!J89</f>
        <v>0</v>
      </c>
      <c r="K88" s="223">
        <f>'общие характеристики'!K89</f>
        <v>0</v>
      </c>
      <c r="L88" s="223">
        <f>'общие характеристики'!L89</f>
        <v>0</v>
      </c>
      <c r="M88" s="223">
        <f>'общие характеристики'!M89</f>
        <v>0</v>
      </c>
      <c r="N88" s="223">
        <f>'общие характеристики'!AE89</f>
        <v>0</v>
      </c>
      <c r="O88" s="223">
        <f>'общие характеристики'!AF89</f>
        <v>0</v>
      </c>
      <c r="P88" s="223">
        <f>'общие характеристики'!AG89</f>
        <v>0</v>
      </c>
      <c r="Q88" s="223">
        <f>'общие характеристики'!AH89</f>
        <v>0</v>
      </c>
    </row>
    <row r="89" spans="2:17" ht="15">
      <c r="B89" s="222">
        <v>74</v>
      </c>
      <c r="C89" s="223">
        <f>'общие характеристики'!C90</f>
        <v>0</v>
      </c>
      <c r="D89" s="223">
        <f>'общие характеристики'!D90</f>
        <v>0</v>
      </c>
      <c r="E89" s="223">
        <f>'общие характеристики'!E90</f>
        <v>0</v>
      </c>
      <c r="F89" s="223">
        <f>'общие характеристики'!F90</f>
        <v>0</v>
      </c>
      <c r="G89" s="223">
        <f>'общие характеристики'!G90</f>
        <v>0</v>
      </c>
      <c r="H89" s="215">
        <f>'общие характеристики'!H90</f>
        <v>0</v>
      </c>
      <c r="I89" s="223">
        <f>'общие характеристики'!I90</f>
        <v>0</v>
      </c>
      <c r="J89" s="223">
        <f>'общие характеристики'!J90</f>
        <v>0</v>
      </c>
      <c r="K89" s="223">
        <f>'общие характеристики'!K90</f>
        <v>0</v>
      </c>
      <c r="L89" s="223">
        <f>'общие характеристики'!L90</f>
        <v>0</v>
      </c>
      <c r="M89" s="223">
        <f>'общие характеристики'!M90</f>
        <v>0</v>
      </c>
      <c r="N89" s="223">
        <f>'общие характеристики'!AE90</f>
        <v>0</v>
      </c>
      <c r="O89" s="223">
        <f>'общие характеристики'!AF90</f>
        <v>0</v>
      </c>
      <c r="P89" s="223">
        <f>'общие характеристики'!AG90</f>
        <v>0</v>
      </c>
      <c r="Q89" s="223">
        <f>'общие характеристики'!AH90</f>
        <v>0</v>
      </c>
    </row>
    <row r="90" spans="2:17" ht="15">
      <c r="B90" s="222">
        <v>75</v>
      </c>
      <c r="C90" s="223">
        <f>'общие характеристики'!C91</f>
        <v>0</v>
      </c>
      <c r="D90" s="223">
        <f>'общие характеристики'!D91</f>
        <v>0</v>
      </c>
      <c r="E90" s="223">
        <f>'общие характеристики'!E91</f>
        <v>0</v>
      </c>
      <c r="F90" s="223">
        <f>'общие характеристики'!F91</f>
        <v>0</v>
      </c>
      <c r="G90" s="223">
        <f>'общие характеристики'!G91</f>
        <v>0</v>
      </c>
      <c r="H90" s="215">
        <f>'общие характеристики'!H91</f>
        <v>0</v>
      </c>
      <c r="I90" s="223">
        <f>'общие характеристики'!I91</f>
        <v>0</v>
      </c>
      <c r="J90" s="223">
        <f>'общие характеристики'!J91</f>
        <v>0</v>
      </c>
      <c r="K90" s="223">
        <f>'общие характеристики'!K91</f>
        <v>0</v>
      </c>
      <c r="L90" s="223">
        <f>'общие характеристики'!L91</f>
        <v>0</v>
      </c>
      <c r="M90" s="223">
        <f>'общие характеристики'!M91</f>
        <v>0</v>
      </c>
      <c r="N90" s="223">
        <f>'общие характеристики'!AE91</f>
        <v>0</v>
      </c>
      <c r="O90" s="223">
        <f>'общие характеристики'!AF91</f>
        <v>0</v>
      </c>
      <c r="P90" s="223">
        <f>'общие характеристики'!AG91</f>
        <v>0</v>
      </c>
      <c r="Q90" s="223">
        <f>'общие характеристики'!AH91</f>
        <v>0</v>
      </c>
    </row>
    <row r="91" spans="2:17" ht="15">
      <c r="B91" s="222">
        <v>76</v>
      </c>
      <c r="C91" s="223">
        <f>'общие характеристики'!C92</f>
        <v>0</v>
      </c>
      <c r="D91" s="223">
        <f>'общие характеристики'!D92</f>
        <v>0</v>
      </c>
      <c r="E91" s="223">
        <f>'общие характеристики'!E92</f>
        <v>0</v>
      </c>
      <c r="F91" s="223">
        <f>'общие характеристики'!F92</f>
        <v>0</v>
      </c>
      <c r="G91" s="223">
        <f>'общие характеристики'!G92</f>
        <v>0</v>
      </c>
      <c r="H91" s="215">
        <f>'общие характеристики'!H92</f>
        <v>0</v>
      </c>
      <c r="I91" s="223">
        <f>'общие характеристики'!I92</f>
        <v>0</v>
      </c>
      <c r="J91" s="223">
        <f>'общие характеристики'!J92</f>
        <v>0</v>
      </c>
      <c r="K91" s="223">
        <f>'общие характеристики'!K92</f>
        <v>0</v>
      </c>
      <c r="L91" s="223">
        <f>'общие характеристики'!L92</f>
        <v>0</v>
      </c>
      <c r="M91" s="223">
        <f>'общие характеристики'!M92</f>
        <v>0</v>
      </c>
      <c r="N91" s="223">
        <f>'общие характеристики'!AE92</f>
        <v>0</v>
      </c>
      <c r="O91" s="223">
        <f>'общие характеристики'!AF92</f>
        <v>0</v>
      </c>
      <c r="P91" s="223">
        <f>'общие характеристики'!AG92</f>
        <v>0</v>
      </c>
      <c r="Q91" s="223">
        <f>'общие характеристики'!AH92</f>
        <v>0</v>
      </c>
    </row>
    <row r="92" spans="2:17" ht="15">
      <c r="B92" s="222">
        <v>77</v>
      </c>
      <c r="C92" s="223">
        <f>'общие характеристики'!C93</f>
        <v>0</v>
      </c>
      <c r="D92" s="223">
        <f>'общие характеристики'!D93</f>
        <v>0</v>
      </c>
      <c r="E92" s="223">
        <f>'общие характеристики'!E93</f>
        <v>0</v>
      </c>
      <c r="F92" s="223">
        <f>'общие характеристики'!F93</f>
        <v>0</v>
      </c>
      <c r="G92" s="223">
        <f>'общие характеристики'!G93</f>
        <v>0</v>
      </c>
      <c r="H92" s="215">
        <f>'общие характеристики'!H93</f>
        <v>0</v>
      </c>
      <c r="I92" s="223">
        <f>'общие характеристики'!I93</f>
        <v>0</v>
      </c>
      <c r="J92" s="223">
        <f>'общие характеристики'!J93</f>
        <v>0</v>
      </c>
      <c r="K92" s="223">
        <f>'общие характеристики'!K93</f>
        <v>0</v>
      </c>
      <c r="L92" s="223">
        <f>'общие характеристики'!L93</f>
        <v>0</v>
      </c>
      <c r="M92" s="223">
        <f>'общие характеристики'!M93</f>
        <v>0</v>
      </c>
      <c r="N92" s="223">
        <f>'общие характеристики'!AE93</f>
        <v>0</v>
      </c>
      <c r="O92" s="223">
        <f>'общие характеристики'!AF93</f>
        <v>0</v>
      </c>
      <c r="P92" s="223">
        <f>'общие характеристики'!AG93</f>
        <v>0</v>
      </c>
      <c r="Q92" s="223">
        <f>'общие характеристики'!AH93</f>
        <v>0</v>
      </c>
    </row>
    <row r="93" spans="2:17" ht="15">
      <c r="B93" s="222">
        <v>78</v>
      </c>
      <c r="C93" s="223">
        <f>'общие характеристики'!C94</f>
        <v>0</v>
      </c>
      <c r="D93" s="223">
        <f>'общие характеристики'!D94</f>
        <v>0</v>
      </c>
      <c r="E93" s="223">
        <f>'общие характеристики'!E94</f>
        <v>0</v>
      </c>
      <c r="F93" s="223">
        <f>'общие характеристики'!F94</f>
        <v>0</v>
      </c>
      <c r="G93" s="223">
        <f>'общие характеристики'!G94</f>
        <v>0</v>
      </c>
      <c r="H93" s="215">
        <f>'общие характеристики'!H94</f>
        <v>0</v>
      </c>
      <c r="I93" s="223">
        <f>'общие характеристики'!I94</f>
        <v>0</v>
      </c>
      <c r="J93" s="223">
        <f>'общие характеристики'!J94</f>
        <v>0</v>
      </c>
      <c r="K93" s="223">
        <f>'общие характеристики'!K94</f>
        <v>0</v>
      </c>
      <c r="L93" s="223">
        <f>'общие характеристики'!L94</f>
        <v>0</v>
      </c>
      <c r="M93" s="223">
        <f>'общие характеристики'!M94</f>
        <v>0</v>
      </c>
      <c r="N93" s="223">
        <f>'общие характеристики'!AE94</f>
        <v>0</v>
      </c>
      <c r="O93" s="223">
        <f>'общие характеристики'!AF94</f>
        <v>0</v>
      </c>
      <c r="P93" s="223">
        <f>'общие характеристики'!AG94</f>
        <v>0</v>
      </c>
      <c r="Q93" s="223">
        <f>'общие характеристики'!AH94</f>
        <v>0</v>
      </c>
    </row>
    <row r="94" spans="2:17" ht="15">
      <c r="B94" s="222">
        <v>79</v>
      </c>
      <c r="C94" s="223">
        <f>'общие характеристики'!C95</f>
        <v>0</v>
      </c>
      <c r="D94" s="223">
        <f>'общие характеристики'!D95</f>
        <v>0</v>
      </c>
      <c r="E94" s="223">
        <f>'общие характеристики'!E95</f>
        <v>0</v>
      </c>
      <c r="F94" s="223">
        <f>'общие характеристики'!F95</f>
        <v>0</v>
      </c>
      <c r="G94" s="223">
        <f>'общие характеристики'!G95</f>
        <v>0</v>
      </c>
      <c r="H94" s="215">
        <f>'общие характеристики'!H95</f>
        <v>0</v>
      </c>
      <c r="I94" s="223">
        <f>'общие характеристики'!I95</f>
        <v>0</v>
      </c>
      <c r="J94" s="223">
        <f>'общие характеристики'!J95</f>
        <v>0</v>
      </c>
      <c r="K94" s="223">
        <f>'общие характеристики'!K95</f>
        <v>0</v>
      </c>
      <c r="L94" s="223">
        <f>'общие характеристики'!L95</f>
        <v>0</v>
      </c>
      <c r="M94" s="223">
        <f>'общие характеристики'!M95</f>
        <v>0</v>
      </c>
      <c r="N94" s="223">
        <f>'общие характеристики'!AE95</f>
        <v>0</v>
      </c>
      <c r="O94" s="223">
        <f>'общие характеристики'!AF95</f>
        <v>0</v>
      </c>
      <c r="P94" s="223">
        <f>'общие характеристики'!AG95</f>
        <v>0</v>
      </c>
      <c r="Q94" s="223">
        <f>'общие характеристики'!AH95</f>
        <v>0</v>
      </c>
    </row>
    <row r="95" spans="2:17" ht="15">
      <c r="B95" s="222">
        <v>80</v>
      </c>
      <c r="C95" s="223">
        <f>'общие характеристики'!C96</f>
        <v>0</v>
      </c>
      <c r="D95" s="223">
        <f>'общие характеристики'!D96</f>
        <v>0</v>
      </c>
      <c r="E95" s="223">
        <f>'общие характеристики'!E96</f>
        <v>0</v>
      </c>
      <c r="F95" s="223">
        <f>'общие характеристики'!F96</f>
        <v>0</v>
      </c>
      <c r="G95" s="223">
        <f>'общие характеристики'!G96</f>
        <v>0</v>
      </c>
      <c r="H95" s="215">
        <f>'общие характеристики'!H96</f>
        <v>0</v>
      </c>
      <c r="I95" s="223">
        <f>'общие характеристики'!I96</f>
        <v>0</v>
      </c>
      <c r="J95" s="223">
        <f>'общие характеристики'!J96</f>
        <v>0</v>
      </c>
      <c r="K95" s="223">
        <f>'общие характеристики'!K96</f>
        <v>0</v>
      </c>
      <c r="L95" s="223">
        <f>'общие характеристики'!L96</f>
        <v>0</v>
      </c>
      <c r="M95" s="223">
        <f>'общие характеристики'!M96</f>
        <v>0</v>
      </c>
      <c r="N95" s="223">
        <f>'общие характеристики'!AE96</f>
        <v>0</v>
      </c>
      <c r="O95" s="223">
        <f>'общие характеристики'!AF96</f>
        <v>0</v>
      </c>
      <c r="P95" s="223">
        <f>'общие характеристики'!AG96</f>
        <v>0</v>
      </c>
      <c r="Q95" s="223">
        <f>'общие характеристики'!AH96</f>
        <v>0</v>
      </c>
    </row>
    <row r="96" spans="2:17" ht="15">
      <c r="B96" s="222">
        <v>81</v>
      </c>
      <c r="C96" s="223">
        <f>'общие характеристики'!C97</f>
        <v>0</v>
      </c>
      <c r="D96" s="223">
        <f>'общие характеристики'!D97</f>
        <v>0</v>
      </c>
      <c r="E96" s="223">
        <f>'общие характеристики'!E97</f>
        <v>0</v>
      </c>
      <c r="F96" s="223">
        <f>'общие характеристики'!F97</f>
        <v>0</v>
      </c>
      <c r="G96" s="223">
        <f>'общие характеристики'!G97</f>
        <v>0</v>
      </c>
      <c r="H96" s="215">
        <f>'общие характеристики'!H97</f>
        <v>0</v>
      </c>
      <c r="I96" s="223">
        <f>'общие характеристики'!I97</f>
        <v>0</v>
      </c>
      <c r="J96" s="223">
        <f>'общие характеристики'!J97</f>
        <v>0</v>
      </c>
      <c r="K96" s="223">
        <f>'общие характеристики'!K97</f>
        <v>0</v>
      </c>
      <c r="L96" s="223">
        <f>'общие характеристики'!L97</f>
        <v>0</v>
      </c>
      <c r="M96" s="223">
        <f>'общие характеристики'!M97</f>
        <v>0</v>
      </c>
      <c r="N96" s="223">
        <f>'общие характеристики'!AE97</f>
        <v>0</v>
      </c>
      <c r="O96" s="223">
        <f>'общие характеристики'!AF97</f>
        <v>0</v>
      </c>
      <c r="P96" s="223">
        <f>'общие характеристики'!AG97</f>
        <v>0</v>
      </c>
      <c r="Q96" s="223">
        <f>'общие характеристики'!AH97</f>
        <v>0</v>
      </c>
    </row>
    <row r="97" spans="2:17" ht="15">
      <c r="B97" s="222">
        <v>82</v>
      </c>
      <c r="C97" s="223">
        <f>'общие характеристики'!C98</f>
        <v>0</v>
      </c>
      <c r="D97" s="223">
        <f>'общие характеристики'!D98</f>
        <v>0</v>
      </c>
      <c r="E97" s="223">
        <f>'общие характеристики'!E98</f>
        <v>0</v>
      </c>
      <c r="F97" s="223">
        <f>'общие характеристики'!F98</f>
        <v>0</v>
      </c>
      <c r="G97" s="223">
        <f>'общие характеристики'!G98</f>
        <v>0</v>
      </c>
      <c r="H97" s="215">
        <f>'общие характеристики'!H98</f>
        <v>0</v>
      </c>
      <c r="I97" s="223">
        <f>'общие характеристики'!I98</f>
        <v>0</v>
      </c>
      <c r="J97" s="223">
        <f>'общие характеристики'!J98</f>
        <v>0</v>
      </c>
      <c r="K97" s="223">
        <f>'общие характеристики'!K98</f>
        <v>0</v>
      </c>
      <c r="L97" s="223">
        <f>'общие характеристики'!L98</f>
        <v>0</v>
      </c>
      <c r="M97" s="223">
        <f>'общие характеристики'!M98</f>
        <v>0</v>
      </c>
      <c r="N97" s="223">
        <f>'общие характеристики'!AE98</f>
        <v>0</v>
      </c>
      <c r="O97" s="223">
        <f>'общие характеристики'!AF98</f>
        <v>0</v>
      </c>
      <c r="P97" s="223">
        <f>'общие характеристики'!AG98</f>
        <v>0</v>
      </c>
      <c r="Q97" s="223">
        <f>'общие характеристики'!AH98</f>
        <v>0</v>
      </c>
    </row>
    <row r="98" spans="2:17" ht="15">
      <c r="B98" s="222">
        <v>83</v>
      </c>
      <c r="C98" s="223">
        <f>'общие характеристики'!C99</f>
        <v>0</v>
      </c>
      <c r="D98" s="223">
        <f>'общие характеристики'!D99</f>
        <v>0</v>
      </c>
      <c r="E98" s="223">
        <f>'общие характеристики'!E99</f>
        <v>0</v>
      </c>
      <c r="F98" s="223">
        <f>'общие характеристики'!F99</f>
        <v>0</v>
      </c>
      <c r="G98" s="223">
        <f>'общие характеристики'!G99</f>
        <v>0</v>
      </c>
      <c r="H98" s="215">
        <f>'общие характеристики'!H99</f>
        <v>0</v>
      </c>
      <c r="I98" s="223">
        <f>'общие характеристики'!I99</f>
        <v>0</v>
      </c>
      <c r="J98" s="223">
        <f>'общие характеристики'!J99</f>
        <v>0</v>
      </c>
      <c r="K98" s="223">
        <f>'общие характеристики'!K99</f>
        <v>0</v>
      </c>
      <c r="L98" s="223">
        <f>'общие характеристики'!L99</f>
        <v>0</v>
      </c>
      <c r="M98" s="223">
        <f>'общие характеристики'!M99</f>
        <v>0</v>
      </c>
      <c r="N98" s="223">
        <f>'общие характеристики'!AE99</f>
        <v>0</v>
      </c>
      <c r="O98" s="223">
        <f>'общие характеристики'!AF99</f>
        <v>0</v>
      </c>
      <c r="P98" s="223">
        <f>'общие характеристики'!AG99</f>
        <v>0</v>
      </c>
      <c r="Q98" s="223">
        <f>'общие характеристики'!AH99</f>
        <v>0</v>
      </c>
    </row>
    <row r="99" spans="2:17" ht="15">
      <c r="B99" s="222">
        <v>84</v>
      </c>
      <c r="C99" s="223">
        <f>'общие характеристики'!C100</f>
        <v>0</v>
      </c>
      <c r="D99" s="223">
        <f>'общие характеристики'!D100</f>
        <v>0</v>
      </c>
      <c r="E99" s="223">
        <f>'общие характеристики'!E100</f>
        <v>0</v>
      </c>
      <c r="F99" s="223">
        <f>'общие характеристики'!F100</f>
        <v>0</v>
      </c>
      <c r="G99" s="223">
        <f>'общие характеристики'!G100</f>
        <v>0</v>
      </c>
      <c r="H99" s="215">
        <f>'общие характеристики'!H100</f>
        <v>0</v>
      </c>
      <c r="I99" s="223">
        <f>'общие характеристики'!I100</f>
        <v>0</v>
      </c>
      <c r="J99" s="223">
        <f>'общие характеристики'!J100</f>
        <v>0</v>
      </c>
      <c r="K99" s="223">
        <f>'общие характеристики'!K100</f>
        <v>0</v>
      </c>
      <c r="L99" s="223">
        <f>'общие характеристики'!L100</f>
        <v>0</v>
      </c>
      <c r="M99" s="223">
        <f>'общие характеристики'!M100</f>
        <v>0</v>
      </c>
      <c r="N99" s="223">
        <f>'общие характеристики'!AE100</f>
        <v>0</v>
      </c>
      <c r="O99" s="223">
        <f>'общие характеристики'!AF100</f>
        <v>0</v>
      </c>
      <c r="P99" s="223">
        <f>'общие характеристики'!AG100</f>
        <v>0</v>
      </c>
      <c r="Q99" s="223">
        <f>'общие характеристики'!AH100</f>
        <v>0</v>
      </c>
    </row>
    <row r="100" spans="2:17" ht="15">
      <c r="B100" s="222">
        <v>85</v>
      </c>
      <c r="C100" s="223">
        <f>'общие характеристики'!C101</f>
        <v>0</v>
      </c>
      <c r="D100" s="223">
        <f>'общие характеристики'!D101</f>
        <v>0</v>
      </c>
      <c r="E100" s="223">
        <f>'общие характеристики'!E101</f>
        <v>0</v>
      </c>
      <c r="F100" s="223">
        <f>'общие характеристики'!F101</f>
        <v>0</v>
      </c>
      <c r="G100" s="223">
        <f>'общие характеристики'!G101</f>
        <v>0</v>
      </c>
      <c r="H100" s="215">
        <f>'общие характеристики'!H101</f>
        <v>0</v>
      </c>
      <c r="I100" s="223">
        <f>'общие характеристики'!I101</f>
        <v>0</v>
      </c>
      <c r="J100" s="223">
        <f>'общие характеристики'!J101</f>
        <v>0</v>
      </c>
      <c r="K100" s="223">
        <f>'общие характеристики'!K101</f>
        <v>0</v>
      </c>
      <c r="L100" s="223">
        <f>'общие характеристики'!L101</f>
        <v>0</v>
      </c>
      <c r="M100" s="223">
        <f>'общие характеристики'!M101</f>
        <v>0</v>
      </c>
      <c r="N100" s="223">
        <f>'общие характеристики'!AE101</f>
        <v>0</v>
      </c>
      <c r="O100" s="223">
        <f>'общие характеристики'!AF101</f>
        <v>0</v>
      </c>
      <c r="P100" s="223">
        <f>'общие характеристики'!AG101</f>
        <v>0</v>
      </c>
      <c r="Q100" s="223">
        <f>'общие характеристики'!AH101</f>
        <v>0</v>
      </c>
    </row>
    <row r="101" spans="2:17" ht="15">
      <c r="B101" s="222">
        <v>86</v>
      </c>
      <c r="C101" s="223">
        <f>'общие характеристики'!C102</f>
        <v>0</v>
      </c>
      <c r="D101" s="223">
        <f>'общие характеристики'!D102</f>
        <v>0</v>
      </c>
      <c r="E101" s="223">
        <f>'общие характеристики'!E102</f>
        <v>0</v>
      </c>
      <c r="F101" s="223">
        <f>'общие характеристики'!F102</f>
        <v>0</v>
      </c>
      <c r="G101" s="223">
        <f>'общие характеристики'!G102</f>
        <v>0</v>
      </c>
      <c r="H101" s="215">
        <f>'общие характеристики'!H102</f>
        <v>0</v>
      </c>
      <c r="I101" s="223">
        <f>'общие характеристики'!I102</f>
        <v>0</v>
      </c>
      <c r="J101" s="223">
        <f>'общие характеристики'!J102</f>
        <v>0</v>
      </c>
      <c r="K101" s="223">
        <f>'общие характеристики'!K102</f>
        <v>0</v>
      </c>
      <c r="L101" s="223">
        <f>'общие характеристики'!L102</f>
        <v>0</v>
      </c>
      <c r="M101" s="223">
        <f>'общие характеристики'!M102</f>
        <v>0</v>
      </c>
      <c r="N101" s="223">
        <f>'общие характеристики'!AE102</f>
        <v>0</v>
      </c>
      <c r="O101" s="223">
        <f>'общие характеристики'!AF102</f>
        <v>0</v>
      </c>
      <c r="P101" s="223">
        <f>'общие характеристики'!AG102</f>
        <v>0</v>
      </c>
      <c r="Q101" s="223">
        <f>'общие характеристики'!AH102</f>
        <v>0</v>
      </c>
    </row>
    <row r="102" spans="2:17" ht="15">
      <c r="B102" s="222">
        <v>87</v>
      </c>
      <c r="C102" s="223">
        <f>'общие характеристики'!C103</f>
        <v>0</v>
      </c>
      <c r="D102" s="223">
        <f>'общие характеристики'!D103</f>
        <v>0</v>
      </c>
      <c r="E102" s="223">
        <f>'общие характеристики'!E103</f>
        <v>0</v>
      </c>
      <c r="F102" s="223">
        <f>'общие характеристики'!F103</f>
        <v>0</v>
      </c>
      <c r="G102" s="223">
        <f>'общие характеристики'!G103</f>
        <v>0</v>
      </c>
      <c r="H102" s="215">
        <f>'общие характеристики'!H103</f>
        <v>0</v>
      </c>
      <c r="I102" s="223">
        <f>'общие характеристики'!I103</f>
        <v>0</v>
      </c>
      <c r="J102" s="223">
        <f>'общие характеристики'!J103</f>
        <v>0</v>
      </c>
      <c r="K102" s="223">
        <f>'общие характеристики'!K103</f>
        <v>0</v>
      </c>
      <c r="L102" s="223">
        <f>'общие характеристики'!L103</f>
        <v>0</v>
      </c>
      <c r="M102" s="223">
        <f>'общие характеристики'!M103</f>
        <v>0</v>
      </c>
      <c r="N102" s="223">
        <f>'общие характеристики'!AE103</f>
        <v>0</v>
      </c>
      <c r="O102" s="223">
        <f>'общие характеристики'!AF103</f>
        <v>0</v>
      </c>
      <c r="P102" s="223">
        <f>'общие характеристики'!AG103</f>
        <v>0</v>
      </c>
      <c r="Q102" s="223">
        <f>'общие характеристики'!AH103</f>
        <v>0</v>
      </c>
    </row>
    <row r="103" spans="2:17" ht="15">
      <c r="B103" s="222">
        <v>88</v>
      </c>
      <c r="C103" s="223">
        <f>'общие характеристики'!C104</f>
        <v>0</v>
      </c>
      <c r="D103" s="223">
        <f>'общие характеристики'!D104</f>
        <v>0</v>
      </c>
      <c r="E103" s="223">
        <f>'общие характеристики'!E104</f>
        <v>0</v>
      </c>
      <c r="F103" s="223">
        <f>'общие характеристики'!F104</f>
        <v>0</v>
      </c>
      <c r="G103" s="223">
        <f>'общие характеристики'!G104</f>
        <v>0</v>
      </c>
      <c r="H103" s="215">
        <f>'общие характеристики'!H104</f>
        <v>0</v>
      </c>
      <c r="I103" s="223">
        <f>'общие характеристики'!I104</f>
        <v>0</v>
      </c>
      <c r="J103" s="223">
        <f>'общие характеристики'!J104</f>
        <v>0</v>
      </c>
      <c r="K103" s="223">
        <f>'общие характеристики'!K104</f>
        <v>0</v>
      </c>
      <c r="L103" s="223">
        <f>'общие характеристики'!L104</f>
        <v>0</v>
      </c>
      <c r="M103" s="223">
        <f>'общие характеристики'!M104</f>
        <v>0</v>
      </c>
      <c r="N103" s="223">
        <f>'общие характеристики'!AE104</f>
        <v>0</v>
      </c>
      <c r="O103" s="223">
        <f>'общие характеристики'!AF104</f>
        <v>0</v>
      </c>
      <c r="P103" s="223">
        <f>'общие характеристики'!AG104</f>
        <v>0</v>
      </c>
      <c r="Q103" s="223">
        <f>'общие характеристики'!AH104</f>
        <v>0</v>
      </c>
    </row>
    <row r="104" spans="2:17" ht="15">
      <c r="B104" s="222">
        <v>89</v>
      </c>
      <c r="C104" s="223">
        <f>'общие характеристики'!C105</f>
        <v>0</v>
      </c>
      <c r="D104" s="223">
        <f>'общие характеристики'!D105</f>
        <v>0</v>
      </c>
      <c r="E104" s="223">
        <f>'общие характеристики'!E105</f>
        <v>0</v>
      </c>
      <c r="F104" s="223">
        <f>'общие характеристики'!F105</f>
        <v>0</v>
      </c>
      <c r="G104" s="223">
        <f>'общие характеристики'!G105</f>
        <v>0</v>
      </c>
      <c r="H104" s="215">
        <f>'общие характеристики'!H105</f>
        <v>0</v>
      </c>
      <c r="I104" s="223">
        <f>'общие характеристики'!I105</f>
        <v>0</v>
      </c>
      <c r="J104" s="223">
        <f>'общие характеристики'!J105</f>
        <v>0</v>
      </c>
      <c r="K104" s="223">
        <f>'общие характеристики'!K105</f>
        <v>0</v>
      </c>
      <c r="L104" s="223">
        <f>'общие характеристики'!L105</f>
        <v>0</v>
      </c>
      <c r="M104" s="223">
        <f>'общие характеристики'!M105</f>
        <v>0</v>
      </c>
      <c r="N104" s="223">
        <f>'общие характеристики'!AE105</f>
        <v>0</v>
      </c>
      <c r="O104" s="223">
        <f>'общие характеристики'!AF105</f>
        <v>0</v>
      </c>
      <c r="P104" s="223">
        <f>'общие характеристики'!AG105</f>
        <v>0</v>
      </c>
      <c r="Q104" s="223">
        <f>'общие характеристики'!AH105</f>
        <v>0</v>
      </c>
    </row>
    <row r="105" spans="2:17" ht="15">
      <c r="B105" s="222">
        <v>90</v>
      </c>
      <c r="C105" s="223">
        <f>'общие характеристики'!C106</f>
        <v>0</v>
      </c>
      <c r="D105" s="223">
        <f>'общие характеристики'!D106</f>
        <v>0</v>
      </c>
      <c r="E105" s="223">
        <f>'общие характеристики'!E106</f>
        <v>0</v>
      </c>
      <c r="F105" s="223">
        <f>'общие характеристики'!F106</f>
        <v>0</v>
      </c>
      <c r="G105" s="223">
        <f>'общие характеристики'!G106</f>
        <v>0</v>
      </c>
      <c r="H105" s="215">
        <f>'общие характеристики'!H106</f>
        <v>0</v>
      </c>
      <c r="I105" s="223">
        <f>'общие характеристики'!I106</f>
        <v>0</v>
      </c>
      <c r="J105" s="223">
        <f>'общие характеристики'!J106</f>
        <v>0</v>
      </c>
      <c r="K105" s="223">
        <f>'общие характеристики'!K106</f>
        <v>0</v>
      </c>
      <c r="L105" s="223">
        <f>'общие характеристики'!L106</f>
        <v>0</v>
      </c>
      <c r="M105" s="223">
        <f>'общие характеристики'!M106</f>
        <v>0</v>
      </c>
      <c r="N105" s="223">
        <f>'общие характеристики'!AE106</f>
        <v>0</v>
      </c>
      <c r="O105" s="223">
        <f>'общие характеристики'!AF106</f>
        <v>0</v>
      </c>
      <c r="P105" s="223">
        <f>'общие характеристики'!AG106</f>
        <v>0</v>
      </c>
      <c r="Q105" s="223">
        <f>'общие характеристики'!AH106</f>
        <v>0</v>
      </c>
    </row>
    <row r="106" spans="2:17" ht="15">
      <c r="B106" s="222">
        <v>91</v>
      </c>
      <c r="C106" s="223">
        <f>'общие характеристики'!C107</f>
        <v>0</v>
      </c>
      <c r="D106" s="223">
        <f>'общие характеристики'!D107</f>
        <v>0</v>
      </c>
      <c r="E106" s="223">
        <f>'общие характеристики'!E107</f>
        <v>0</v>
      </c>
      <c r="F106" s="223">
        <f>'общие характеристики'!F107</f>
        <v>0</v>
      </c>
      <c r="G106" s="223">
        <f>'общие характеристики'!G107</f>
        <v>0</v>
      </c>
      <c r="H106" s="215">
        <f>'общие характеристики'!H107</f>
        <v>0</v>
      </c>
      <c r="I106" s="223">
        <f>'общие характеристики'!I107</f>
        <v>0</v>
      </c>
      <c r="J106" s="223">
        <f>'общие характеристики'!J107</f>
        <v>0</v>
      </c>
      <c r="K106" s="223">
        <f>'общие характеристики'!K107</f>
        <v>0</v>
      </c>
      <c r="L106" s="223">
        <f>'общие характеристики'!L107</f>
        <v>0</v>
      </c>
      <c r="M106" s="223">
        <f>'общие характеристики'!M107</f>
        <v>0</v>
      </c>
      <c r="N106" s="223">
        <f>'общие характеристики'!AE107</f>
        <v>0</v>
      </c>
      <c r="O106" s="223">
        <f>'общие характеристики'!AF107</f>
        <v>0</v>
      </c>
      <c r="P106" s="223">
        <f>'общие характеристики'!AG107</f>
        <v>0</v>
      </c>
      <c r="Q106" s="223">
        <f>'общие характеристики'!AH107</f>
        <v>0</v>
      </c>
    </row>
    <row r="107" spans="2:17" ht="15">
      <c r="B107" s="222">
        <v>92</v>
      </c>
      <c r="C107" s="223">
        <f>'общие характеристики'!C108</f>
        <v>0</v>
      </c>
      <c r="D107" s="223">
        <f>'общие характеристики'!D108</f>
        <v>0</v>
      </c>
      <c r="E107" s="223">
        <f>'общие характеристики'!E108</f>
        <v>0</v>
      </c>
      <c r="F107" s="223">
        <f>'общие характеристики'!F108</f>
        <v>0</v>
      </c>
      <c r="G107" s="223">
        <f>'общие характеристики'!G108</f>
        <v>0</v>
      </c>
      <c r="H107" s="215">
        <f>'общие характеристики'!H108</f>
        <v>0</v>
      </c>
      <c r="I107" s="223">
        <f>'общие характеристики'!I108</f>
        <v>0</v>
      </c>
      <c r="J107" s="223">
        <f>'общие характеристики'!J108</f>
        <v>0</v>
      </c>
      <c r="K107" s="223">
        <f>'общие характеристики'!K108</f>
        <v>0</v>
      </c>
      <c r="L107" s="223">
        <f>'общие характеристики'!L108</f>
        <v>0</v>
      </c>
      <c r="M107" s="223">
        <f>'общие характеристики'!M108</f>
        <v>0</v>
      </c>
      <c r="N107" s="223">
        <f>'общие характеристики'!AE108</f>
        <v>0</v>
      </c>
      <c r="O107" s="223">
        <f>'общие характеристики'!AF108</f>
        <v>0</v>
      </c>
      <c r="P107" s="223">
        <f>'общие характеристики'!AG108</f>
        <v>0</v>
      </c>
      <c r="Q107" s="223">
        <f>'общие характеристики'!AH108</f>
        <v>0</v>
      </c>
    </row>
    <row r="108" spans="2:17" ht="15">
      <c r="B108" s="222">
        <v>93</v>
      </c>
      <c r="C108" s="223">
        <f>'общие характеристики'!C109</f>
        <v>0</v>
      </c>
      <c r="D108" s="223">
        <f>'общие характеристики'!D109</f>
        <v>0</v>
      </c>
      <c r="E108" s="223">
        <f>'общие характеристики'!E109</f>
        <v>0</v>
      </c>
      <c r="F108" s="223">
        <f>'общие характеристики'!F109</f>
        <v>0</v>
      </c>
      <c r="G108" s="223">
        <f>'общие характеристики'!G109</f>
        <v>0</v>
      </c>
      <c r="H108" s="215">
        <f>'общие характеристики'!H109</f>
        <v>0</v>
      </c>
      <c r="I108" s="223">
        <f>'общие характеристики'!I109</f>
        <v>0</v>
      </c>
      <c r="J108" s="223">
        <f>'общие характеристики'!J109</f>
        <v>0</v>
      </c>
      <c r="K108" s="223">
        <f>'общие характеристики'!K109</f>
        <v>0</v>
      </c>
      <c r="L108" s="223">
        <f>'общие характеристики'!L109</f>
        <v>0</v>
      </c>
      <c r="M108" s="223">
        <f>'общие характеристики'!M109</f>
        <v>0</v>
      </c>
      <c r="N108" s="223">
        <f>'общие характеристики'!AE109</f>
        <v>0</v>
      </c>
      <c r="O108" s="223">
        <f>'общие характеристики'!AF109</f>
        <v>0</v>
      </c>
      <c r="P108" s="223">
        <f>'общие характеристики'!AG109</f>
        <v>0</v>
      </c>
      <c r="Q108" s="223">
        <f>'общие характеристики'!AH109</f>
        <v>0</v>
      </c>
    </row>
    <row r="109" spans="2:17" ht="15">
      <c r="B109" s="222">
        <v>94</v>
      </c>
      <c r="C109" s="223">
        <f>'общие характеристики'!C110</f>
        <v>0</v>
      </c>
      <c r="D109" s="223">
        <f>'общие характеристики'!D110</f>
        <v>0</v>
      </c>
      <c r="E109" s="223">
        <f>'общие характеристики'!E110</f>
        <v>0</v>
      </c>
      <c r="F109" s="223">
        <f>'общие характеристики'!F110</f>
        <v>0</v>
      </c>
      <c r="G109" s="223">
        <f>'общие характеристики'!G110</f>
        <v>0</v>
      </c>
      <c r="H109" s="215">
        <f>'общие характеристики'!H110</f>
        <v>0</v>
      </c>
      <c r="I109" s="223">
        <f>'общие характеристики'!I110</f>
        <v>0</v>
      </c>
      <c r="J109" s="223">
        <f>'общие характеристики'!J110</f>
        <v>0</v>
      </c>
      <c r="K109" s="223">
        <f>'общие характеристики'!K110</f>
        <v>0</v>
      </c>
      <c r="L109" s="223">
        <f>'общие характеристики'!L110</f>
        <v>0</v>
      </c>
      <c r="M109" s="223">
        <f>'общие характеристики'!M110</f>
        <v>0</v>
      </c>
      <c r="N109" s="223">
        <f>'общие характеристики'!AE110</f>
        <v>0</v>
      </c>
      <c r="O109" s="223">
        <f>'общие характеристики'!AF110</f>
        <v>0</v>
      </c>
      <c r="P109" s="223">
        <f>'общие характеристики'!AG110</f>
        <v>0</v>
      </c>
      <c r="Q109" s="223">
        <f>'общие характеристики'!AH110</f>
        <v>0</v>
      </c>
    </row>
    <row r="110" spans="2:17" ht="15">
      <c r="B110" s="222">
        <v>95</v>
      </c>
      <c r="C110" s="223">
        <f>'общие характеристики'!C111</f>
        <v>0</v>
      </c>
      <c r="D110" s="223">
        <f>'общие характеристики'!D111</f>
        <v>0</v>
      </c>
      <c r="E110" s="223">
        <f>'общие характеристики'!E111</f>
        <v>0</v>
      </c>
      <c r="F110" s="223">
        <f>'общие характеристики'!F111</f>
        <v>0</v>
      </c>
      <c r="G110" s="223">
        <f>'общие характеристики'!G111</f>
        <v>0</v>
      </c>
      <c r="H110" s="215">
        <f>'общие характеристики'!H111</f>
        <v>0</v>
      </c>
      <c r="I110" s="223">
        <f>'общие характеристики'!I111</f>
        <v>0</v>
      </c>
      <c r="J110" s="223">
        <f>'общие характеристики'!J111</f>
        <v>0</v>
      </c>
      <c r="K110" s="223">
        <f>'общие характеристики'!K111</f>
        <v>0</v>
      </c>
      <c r="L110" s="223">
        <f>'общие характеристики'!L111</f>
        <v>0</v>
      </c>
      <c r="M110" s="223">
        <f>'общие характеристики'!M111</f>
        <v>0</v>
      </c>
      <c r="N110" s="223">
        <f>'общие характеристики'!AE111</f>
        <v>0</v>
      </c>
      <c r="O110" s="223">
        <f>'общие характеристики'!AF111</f>
        <v>0</v>
      </c>
      <c r="P110" s="223">
        <f>'общие характеристики'!AG111</f>
        <v>0</v>
      </c>
      <c r="Q110" s="223">
        <f>'общие характеристики'!AH111</f>
        <v>0</v>
      </c>
    </row>
    <row r="111" spans="2:17" ht="15">
      <c r="B111" s="222">
        <v>96</v>
      </c>
      <c r="C111" s="223">
        <f>'общие характеристики'!C112</f>
        <v>0</v>
      </c>
      <c r="D111" s="223">
        <f>'общие характеристики'!D112</f>
        <v>0</v>
      </c>
      <c r="E111" s="223">
        <f>'общие характеристики'!E112</f>
        <v>0</v>
      </c>
      <c r="F111" s="223">
        <f>'общие характеристики'!F112</f>
        <v>0</v>
      </c>
      <c r="G111" s="223">
        <f>'общие характеристики'!G112</f>
        <v>0</v>
      </c>
      <c r="H111" s="215">
        <f>'общие характеристики'!H112</f>
        <v>0</v>
      </c>
      <c r="I111" s="223">
        <f>'общие характеристики'!I112</f>
        <v>0</v>
      </c>
      <c r="J111" s="223">
        <f>'общие характеристики'!J112</f>
        <v>0</v>
      </c>
      <c r="K111" s="223">
        <f>'общие характеристики'!K112</f>
        <v>0</v>
      </c>
      <c r="L111" s="223">
        <f>'общие характеристики'!L112</f>
        <v>0</v>
      </c>
      <c r="M111" s="223">
        <f>'общие характеристики'!M112</f>
        <v>0</v>
      </c>
      <c r="N111" s="223">
        <f>'общие характеристики'!AE112</f>
        <v>0</v>
      </c>
      <c r="O111" s="223">
        <f>'общие характеристики'!AF112</f>
        <v>0</v>
      </c>
      <c r="P111" s="223">
        <f>'общие характеристики'!AG112</f>
        <v>0</v>
      </c>
      <c r="Q111" s="223">
        <f>'общие характеристики'!AH112</f>
        <v>0</v>
      </c>
    </row>
    <row r="112" spans="2:17" ht="15">
      <c r="B112" s="222">
        <v>97</v>
      </c>
      <c r="C112" s="223">
        <f>'общие характеристики'!C113</f>
        <v>0</v>
      </c>
      <c r="D112" s="223">
        <f>'общие характеристики'!D113</f>
        <v>0</v>
      </c>
      <c r="E112" s="223">
        <f>'общие характеристики'!E113</f>
        <v>0</v>
      </c>
      <c r="F112" s="223">
        <f>'общие характеристики'!F113</f>
        <v>0</v>
      </c>
      <c r="G112" s="223">
        <f>'общие характеристики'!G113</f>
        <v>0</v>
      </c>
      <c r="H112" s="215">
        <f>'общие характеристики'!H113</f>
        <v>0</v>
      </c>
      <c r="I112" s="223">
        <f>'общие характеристики'!I113</f>
        <v>0</v>
      </c>
      <c r="J112" s="223">
        <f>'общие характеристики'!J113</f>
        <v>0</v>
      </c>
      <c r="K112" s="223">
        <f>'общие характеристики'!K113</f>
        <v>0</v>
      </c>
      <c r="L112" s="223">
        <f>'общие характеристики'!L113</f>
        <v>0</v>
      </c>
      <c r="M112" s="223">
        <f>'общие характеристики'!M113</f>
        <v>0</v>
      </c>
      <c r="N112" s="223">
        <f>'общие характеристики'!AE113</f>
        <v>0</v>
      </c>
      <c r="O112" s="223">
        <f>'общие характеристики'!AF113</f>
        <v>0</v>
      </c>
      <c r="P112" s="223">
        <f>'общие характеристики'!AG113</f>
        <v>0</v>
      </c>
      <c r="Q112" s="223">
        <f>'общие характеристики'!AH113</f>
        <v>0</v>
      </c>
    </row>
    <row r="113" spans="2:17" ht="15">
      <c r="B113" s="222">
        <v>98</v>
      </c>
      <c r="C113" s="223">
        <f>'общие характеристики'!C114</f>
        <v>0</v>
      </c>
      <c r="D113" s="223">
        <f>'общие характеристики'!D114</f>
        <v>0</v>
      </c>
      <c r="E113" s="223">
        <f>'общие характеристики'!E114</f>
        <v>0</v>
      </c>
      <c r="F113" s="223">
        <f>'общие характеристики'!F114</f>
        <v>0</v>
      </c>
      <c r="G113" s="223">
        <f>'общие характеристики'!G114</f>
        <v>0</v>
      </c>
      <c r="H113" s="215">
        <f>'общие характеристики'!H114</f>
        <v>0</v>
      </c>
      <c r="I113" s="223">
        <f>'общие характеристики'!I114</f>
        <v>0</v>
      </c>
      <c r="J113" s="223">
        <f>'общие характеристики'!J114</f>
        <v>0</v>
      </c>
      <c r="K113" s="223">
        <f>'общие характеристики'!K114</f>
        <v>0</v>
      </c>
      <c r="L113" s="223">
        <f>'общие характеристики'!L114</f>
        <v>0</v>
      </c>
      <c r="M113" s="223">
        <f>'общие характеристики'!M114</f>
        <v>0</v>
      </c>
      <c r="N113" s="223">
        <f>'общие характеристики'!AE114</f>
        <v>0</v>
      </c>
      <c r="O113" s="223">
        <f>'общие характеристики'!AF114</f>
        <v>0</v>
      </c>
      <c r="P113" s="223">
        <f>'общие характеристики'!AG114</f>
        <v>0</v>
      </c>
      <c r="Q113" s="223">
        <f>'общие характеристики'!AH114</f>
        <v>0</v>
      </c>
    </row>
    <row r="114" spans="2:17" ht="15">
      <c r="B114" s="222">
        <v>99</v>
      </c>
      <c r="C114" s="223">
        <f>'общие характеристики'!C115</f>
        <v>0</v>
      </c>
      <c r="D114" s="223">
        <f>'общие характеристики'!D115</f>
        <v>0</v>
      </c>
      <c r="E114" s="223">
        <f>'общие характеристики'!E115</f>
        <v>0</v>
      </c>
      <c r="F114" s="223">
        <f>'общие характеристики'!F115</f>
        <v>0</v>
      </c>
      <c r="G114" s="223">
        <f>'общие характеристики'!G115</f>
        <v>0</v>
      </c>
      <c r="H114" s="215">
        <f>'общие характеристики'!H115</f>
        <v>0</v>
      </c>
      <c r="I114" s="223">
        <f>'общие характеристики'!I115</f>
        <v>0</v>
      </c>
      <c r="J114" s="223">
        <f>'общие характеристики'!J115</f>
        <v>0</v>
      </c>
      <c r="K114" s="223">
        <f>'общие характеристики'!K115</f>
        <v>0</v>
      </c>
      <c r="L114" s="223">
        <f>'общие характеристики'!L115</f>
        <v>0</v>
      </c>
      <c r="M114" s="223">
        <f>'общие характеристики'!M115</f>
        <v>0</v>
      </c>
      <c r="N114" s="223">
        <f>'общие характеристики'!AE115</f>
        <v>0</v>
      </c>
      <c r="O114" s="223">
        <f>'общие характеристики'!AF115</f>
        <v>0</v>
      </c>
      <c r="P114" s="223">
        <f>'общие характеристики'!AG115</f>
        <v>0</v>
      </c>
      <c r="Q114" s="223">
        <f>'общие характеристики'!AH115</f>
        <v>0</v>
      </c>
    </row>
    <row r="115" spans="2:17" ht="15">
      <c r="B115" s="222">
        <v>100</v>
      </c>
      <c r="C115" s="223">
        <f>'общие характеристики'!C116</f>
        <v>0</v>
      </c>
      <c r="D115" s="223">
        <f>'общие характеристики'!D116</f>
        <v>0</v>
      </c>
      <c r="E115" s="223">
        <f>'общие характеристики'!E116</f>
        <v>0</v>
      </c>
      <c r="F115" s="223">
        <f>'общие характеристики'!F116</f>
        <v>0</v>
      </c>
      <c r="G115" s="223">
        <f>'общие характеристики'!G116</f>
        <v>0</v>
      </c>
      <c r="H115" s="215">
        <f>'общие характеристики'!H116</f>
        <v>0</v>
      </c>
      <c r="I115" s="223">
        <f>'общие характеристики'!I116</f>
        <v>0</v>
      </c>
      <c r="J115" s="223">
        <f>'общие характеристики'!J116</f>
        <v>0</v>
      </c>
      <c r="K115" s="223">
        <f>'общие характеристики'!K116</f>
        <v>0</v>
      </c>
      <c r="L115" s="223">
        <f>'общие характеристики'!L116</f>
        <v>0</v>
      </c>
      <c r="M115" s="223">
        <f>'общие характеристики'!M116</f>
        <v>0</v>
      </c>
      <c r="N115" s="223">
        <f>'общие характеристики'!AE116</f>
        <v>0</v>
      </c>
      <c r="O115" s="223">
        <f>'общие характеристики'!AF116</f>
        <v>0</v>
      </c>
      <c r="P115" s="223">
        <f>'общие характеристики'!AG116</f>
        <v>0</v>
      </c>
      <c r="Q115" s="223">
        <f>'общие характеристики'!AH116</f>
        <v>0</v>
      </c>
    </row>
  </sheetData>
  <sheetProtection algorithmName="SHA-512" hashValue="lGVodyCaSK2JncckJqXkmKNYlvNrFy1G8MUaTvDnk1HO47NC9DPvuc+Qx9adRlG6Vf5BOHhuQUNRs4ivmQe0xQ==" saltValue="UXgyI2dFUFboFsC77LB8DA==" spinCount="100000" sheet="1" objects="1" scenarios="1" formatRows="0" selectLockedCells="1"/>
  <mergeCells count="25">
    <mergeCell ref="P12:P13"/>
    <mergeCell ref="Q12:Q13"/>
    <mergeCell ref="B15:D15"/>
    <mergeCell ref="M11:M13"/>
    <mergeCell ref="N9:Q9"/>
    <mergeCell ref="N11:Q11"/>
    <mergeCell ref="N12:N13"/>
    <mergeCell ref="O12:O13"/>
    <mergeCell ref="B11:B13"/>
    <mergeCell ref="C11:C13"/>
    <mergeCell ref="D11:D13"/>
    <mergeCell ref="E11:E13"/>
    <mergeCell ref="F11:F13"/>
    <mergeCell ref="G11:G13"/>
    <mergeCell ref="I11:I13"/>
    <mergeCell ref="J11:J13"/>
    <mergeCell ref="B2:K2"/>
    <mergeCell ref="B3:L3"/>
    <mergeCell ref="B4:K4"/>
    <mergeCell ref="K11:K13"/>
    <mergeCell ref="L11:L13"/>
    <mergeCell ref="B9:L9"/>
    <mergeCell ref="B5:D5"/>
    <mergeCell ref="F5:I5"/>
    <mergeCell ref="H11:H13"/>
  </mergeCells>
  <conditionalFormatting sqref="C16:Q115">
    <cfRule type="cellIs" priority="8" dxfId="2" operator="equal">
      <formula>"грунт"</formula>
    </cfRule>
  </conditionalFormatting>
  <printOptions/>
  <pageMargins left="0.7" right="0.7" top="0.75" bottom="0.75" header="0.3" footer="0.3"/>
  <pageSetup horizontalDpi="600" verticalDpi="600" orientation="portrait" r:id="rId1"/>
  <ignoredErrors>
    <ignoredError sqref="I16:Q115 C16:G11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zoomScale="80" zoomScaleNormal="80" workbookViewId="0" topLeftCell="A1">
      <selection activeCell="H6" sqref="H6"/>
    </sheetView>
  </sheetViews>
  <sheetFormatPr defaultColWidth="9.140625" defaultRowHeight="15"/>
  <cols>
    <col min="1" max="1" width="6.00390625" style="13" customWidth="1"/>
    <col min="2" max="2" width="9.140625" style="13" customWidth="1"/>
    <col min="3" max="3" width="26.00390625" style="13" customWidth="1"/>
    <col min="4" max="4" width="25.421875" style="13" customWidth="1"/>
    <col min="5" max="8" width="21.8515625" style="13" customWidth="1"/>
    <col min="9" max="9" width="27.00390625" style="13" customWidth="1"/>
    <col min="10" max="16384" width="9.140625" style="13" customWidth="1"/>
  </cols>
  <sheetData>
    <row r="1" ht="15.75" thickBot="1"/>
    <row r="2" spans="2:8" ht="15">
      <c r="B2" s="337" t="s">
        <v>122</v>
      </c>
      <c r="C2" s="338"/>
      <c r="D2" s="338"/>
      <c r="E2" s="338"/>
      <c r="F2" s="338"/>
      <c r="G2" s="338"/>
      <c r="H2" s="339"/>
    </row>
    <row r="3" spans="2:8" ht="15.75" thickBot="1">
      <c r="B3" s="340"/>
      <c r="C3" s="341"/>
      <c r="D3" s="341"/>
      <c r="E3" s="341"/>
      <c r="F3" s="341"/>
      <c r="G3" s="341"/>
      <c r="H3" s="342"/>
    </row>
    <row r="4" spans="5:9" ht="15.75" thickBot="1">
      <c r="E4" s="171">
        <f aca="true" t="shared" si="0" ref="E4:G4">SUM(E7:E106)-E6</f>
        <v>0</v>
      </c>
      <c r="F4" s="171">
        <f t="shared" si="0"/>
        <v>0</v>
      </c>
      <c r="G4" s="171">
        <f t="shared" si="0"/>
        <v>0</v>
      </c>
      <c r="H4" s="171">
        <f>SUM(H7:H106)-H6</f>
        <v>0</v>
      </c>
      <c r="I4" s="175" t="s">
        <v>123</v>
      </c>
    </row>
    <row r="5" spans="2:9" ht="33.75" customHeight="1" thickBot="1">
      <c r="B5" s="176" t="s">
        <v>2</v>
      </c>
      <c r="C5" s="177" t="s">
        <v>124</v>
      </c>
      <c r="D5" s="177" t="s">
        <v>98</v>
      </c>
      <c r="E5" s="177" t="s">
        <v>125</v>
      </c>
      <c r="F5" s="177" t="s">
        <v>126</v>
      </c>
      <c r="G5" s="177" t="s">
        <v>127</v>
      </c>
      <c r="H5" s="178" t="s">
        <v>128</v>
      </c>
      <c r="I5" s="175"/>
    </row>
    <row r="6" spans="2:8" ht="16.5" thickBot="1">
      <c r="B6" s="334" t="s">
        <v>117</v>
      </c>
      <c r="C6" s="335"/>
      <c r="D6" s="336"/>
      <c r="E6" s="172">
        <v>1</v>
      </c>
      <c r="F6" s="172">
        <f>ROUND(H6/1.18,2)</f>
        <v>0</v>
      </c>
      <c r="G6" s="173">
        <f>ROUND(F6*0.18,2)</f>
        <v>0</v>
      </c>
      <c r="H6" s="174"/>
    </row>
    <row r="7" spans="2:8" ht="15">
      <c r="B7" s="179" t="str">
        <f>'общие характеристики'!C17</f>
        <v>ЧФ</v>
      </c>
      <c r="C7" s="179" t="str">
        <f>'общие характеристики'!D17</f>
        <v>ОБОРУД.АВТОМ. ТЕЛ. СТАНЦ.</v>
      </c>
      <c r="D7" s="179">
        <f>'общие характеристики'!E17</f>
        <v>2310104</v>
      </c>
      <c r="E7" s="170">
        <f>IF('общие характеристики'!AA17&gt;0,'общие характеристики'!AA17/'общие характеристики'!$AA$16,0)</f>
        <v>0.003289512666869169</v>
      </c>
      <c r="F7" s="170">
        <f>ROUND(E7*$F$6,2)</f>
        <v>0</v>
      </c>
      <c r="G7" s="170">
        <f>ROUND(F7*0.18,2)</f>
        <v>0</v>
      </c>
      <c r="H7" s="170">
        <f>F7+G7</f>
        <v>0</v>
      </c>
    </row>
    <row r="8" spans="2:8" ht="15">
      <c r="B8" s="180" t="str">
        <f>'общие характеристики'!C18</f>
        <v>ЧФ</v>
      </c>
      <c r="C8" s="180" t="str">
        <f>'общие характеристики'!D18</f>
        <v>Cеть радиотелевизионной связи Базовая станцияCDMA</v>
      </c>
      <c r="D8" s="180" t="str">
        <f>'общие характеристики'!E18</f>
        <v>2315985</v>
      </c>
      <c r="E8" s="169">
        <f>IF('общие характеристики'!AA18&gt;0,'общие характеристики'!AA18/'общие характеристики'!$AA$16,0)</f>
        <v>0.13157894736842105</v>
      </c>
      <c r="F8" s="169">
        <f aca="true" t="shared" si="1" ref="F8:F71">ROUND(E8*$F$6,2)</f>
        <v>0</v>
      </c>
      <c r="G8" s="169">
        <f aca="true" t="shared" si="2" ref="G8:G71">ROUND(F8*0.18,2)</f>
        <v>0</v>
      </c>
      <c r="H8" s="169">
        <f aca="true" t="shared" si="3" ref="H8:H71">F8+G8</f>
        <v>0</v>
      </c>
    </row>
    <row r="9" spans="2:8" ht="15">
      <c r="B9" s="180" t="str">
        <f>'общие характеристики'!C19</f>
        <v>ЧФ</v>
      </c>
      <c r="C9" s="180" t="str">
        <f>'общие характеристики'!D19</f>
        <v>Базовая станция CDMA в г.Троицке,ул.Ленина,38</v>
      </c>
      <c r="D9" s="180" t="str">
        <f>'общие характеристики'!E19</f>
        <v>2242316</v>
      </c>
      <c r="E9" s="169">
        <f>IF('общие характеристики'!AA19&gt;0,'общие характеристики'!AA19/'общие характеристики'!$AA$16,0)</f>
        <v>0.06578947368421052</v>
      </c>
      <c r="F9" s="169">
        <f t="shared" si="1"/>
        <v>0</v>
      </c>
      <c r="G9" s="169">
        <f t="shared" si="2"/>
        <v>0</v>
      </c>
      <c r="H9" s="169">
        <f t="shared" si="3"/>
        <v>0</v>
      </c>
    </row>
    <row r="10" spans="2:8" ht="15">
      <c r="B10" s="180" t="str">
        <f>'общие характеристики'!C20</f>
        <v>ЧФ</v>
      </c>
      <c r="C10" s="180" t="str">
        <f>'общие характеристики'!D20</f>
        <v>Cеть радиотелевизионной связи Базовая станция CDMA</v>
      </c>
      <c r="D10" s="180" t="str">
        <f>'общие характеристики'!E20</f>
        <v>2304303</v>
      </c>
      <c r="E10" s="169">
        <f>IF('общие характеристики'!AA20&gt;0,'общие характеристики'!AA20/'общие характеристики'!$AA$16,0)</f>
        <v>0.13157894736842105</v>
      </c>
      <c r="F10" s="169">
        <f t="shared" si="1"/>
        <v>0</v>
      </c>
      <c r="G10" s="169">
        <f t="shared" si="2"/>
        <v>0</v>
      </c>
      <c r="H10" s="169">
        <f t="shared" si="3"/>
        <v>0</v>
      </c>
    </row>
    <row r="11" spans="2:8" ht="15">
      <c r="B11" s="180" t="str">
        <f>'общие характеристики'!C21</f>
        <v>ЧФ</v>
      </c>
      <c r="C11" s="180" t="str">
        <f>'общие характеристики'!D21</f>
        <v>Базовая станция CDMA в г.Озерске,ул.Кыштымская,6</v>
      </c>
      <c r="D11" s="180" t="str">
        <f>'общие характеристики'!E21</f>
        <v>2271139</v>
      </c>
      <c r="E11" s="169">
        <f>IF('общие характеристики'!AA21&gt;0,'общие характеристики'!AA21/'общие характеристики'!$AA$16,0)</f>
        <v>0.13157894736842105</v>
      </c>
      <c r="F11" s="169">
        <f t="shared" si="1"/>
        <v>0</v>
      </c>
      <c r="G11" s="169">
        <f t="shared" si="2"/>
        <v>0</v>
      </c>
      <c r="H11" s="169">
        <f t="shared" si="3"/>
        <v>0</v>
      </c>
    </row>
    <row r="12" spans="2:8" ht="15">
      <c r="B12" s="180" t="str">
        <f>'общие характеристики'!C22</f>
        <v>ЧФ</v>
      </c>
      <c r="C12" s="180" t="str">
        <f>'общие характеристики'!D22</f>
        <v>Cеть радиотелевизионной связи Базовая станцияCDMA</v>
      </c>
      <c r="D12" s="180" t="str">
        <f>'общие характеристики'!E22</f>
        <v>2301780</v>
      </c>
      <c r="E12" s="169">
        <f>IF('общие характеристики'!AA22&gt;0,'общие характеристики'!AA22/'общие характеристики'!$AA$16,0)</f>
        <v>0.06578947368421052</v>
      </c>
      <c r="F12" s="169">
        <f t="shared" si="1"/>
        <v>0</v>
      </c>
      <c r="G12" s="169">
        <f t="shared" si="2"/>
        <v>0</v>
      </c>
      <c r="H12" s="169">
        <f t="shared" si="3"/>
        <v>0</v>
      </c>
    </row>
    <row r="13" spans="2:8" ht="15">
      <c r="B13" s="180" t="str">
        <f>'общие характеристики'!C23</f>
        <v>ЧФ</v>
      </c>
      <c r="C13" s="180" t="str">
        <f>'общие характеристики'!D23</f>
        <v>Базовая станция CDMA Г.Трехгорный,гора Завьялиха</v>
      </c>
      <c r="D13" s="180" t="str">
        <f>'общие характеристики'!E23</f>
        <v>2310087</v>
      </c>
      <c r="E13" s="169">
        <f>IF('общие характеристики'!AA23&gt;0,'общие характеристики'!AA23/'общие характеристики'!$AA$16,0)</f>
        <v>0.06578947368421052</v>
      </c>
      <c r="F13" s="169">
        <f t="shared" si="1"/>
        <v>0</v>
      </c>
      <c r="G13" s="169">
        <f t="shared" si="2"/>
        <v>0</v>
      </c>
      <c r="H13" s="169">
        <f t="shared" si="3"/>
        <v>0</v>
      </c>
    </row>
    <row r="14" spans="2:8" ht="15">
      <c r="B14" s="180" t="str">
        <f>'общие характеристики'!C24</f>
        <v>ЧФ</v>
      </c>
      <c r="C14" s="180" t="str">
        <f>'общие характеристики'!D24</f>
        <v>Базовая станция CDMA г.Касли</v>
      </c>
      <c r="D14" s="180" t="str">
        <f>'общие характеристики'!E24</f>
        <v>2298965</v>
      </c>
      <c r="E14" s="169">
        <f>IF('общие характеристики'!AA24&gt;0,'общие характеристики'!AA24/'общие характеристики'!$AA$16,0)</f>
        <v>0.06578947368421052</v>
      </c>
      <c r="F14" s="169">
        <f t="shared" si="1"/>
        <v>0</v>
      </c>
      <c r="G14" s="169">
        <f t="shared" si="2"/>
        <v>0</v>
      </c>
      <c r="H14" s="169">
        <f t="shared" si="3"/>
        <v>0</v>
      </c>
    </row>
    <row r="15" spans="2:8" ht="15">
      <c r="B15" s="180" t="str">
        <f>'общие характеристики'!C25</f>
        <v>ЧФ</v>
      </c>
      <c r="C15" s="180" t="str">
        <f>'общие характеристики'!D25</f>
        <v>Оборудование для базовой станции СДМА в п.Увильды</v>
      </c>
      <c r="D15" s="180" t="str">
        <f>'общие характеристики'!E25</f>
        <v>2247374</v>
      </c>
      <c r="E15" s="169">
        <f>IF('общие характеристики'!AA25&gt;0,'общие характеристики'!AA25/'общие характеристики'!$AA$16,0)</f>
        <v>0.13157894736842105</v>
      </c>
      <c r="F15" s="169">
        <f t="shared" si="1"/>
        <v>0</v>
      </c>
      <c r="G15" s="169">
        <f t="shared" si="2"/>
        <v>0</v>
      </c>
      <c r="H15" s="169">
        <f t="shared" si="3"/>
        <v>0</v>
      </c>
    </row>
    <row r="16" spans="2:8" ht="15">
      <c r="B16" s="180" t="str">
        <f>'общие характеристики'!C26</f>
        <v>ЧФ</v>
      </c>
      <c r="C16" s="180" t="str">
        <f>'общие характеристики'!D26</f>
        <v>Базовая станция BTS-2508 CDMA в. Челябинске</v>
      </c>
      <c r="D16" s="180" t="str">
        <f>'общие характеристики'!E26</f>
        <v>2305953</v>
      </c>
      <c r="E16" s="169">
        <f>IF('общие характеристики'!AA26&gt;0,'общие характеристики'!AA26/'общие характеристики'!$AA$16,0)</f>
        <v>0.06578947368421052</v>
      </c>
      <c r="F16" s="169">
        <f t="shared" si="1"/>
        <v>0</v>
      </c>
      <c r="G16" s="169">
        <f t="shared" si="2"/>
        <v>0</v>
      </c>
      <c r="H16" s="169">
        <f t="shared" si="3"/>
        <v>0</v>
      </c>
    </row>
    <row r="17" spans="2:8" ht="15">
      <c r="B17" s="180" t="str">
        <f>'общие характеристики'!C27</f>
        <v>ЧФ</v>
      </c>
      <c r="C17" s="180" t="str">
        <f>'общие характеристики'!D27</f>
        <v>Базовая станция CDMA в п.Увильды</v>
      </c>
      <c r="D17" s="180" t="str">
        <f>'общие характеристики'!E27</f>
        <v>2303131</v>
      </c>
      <c r="E17" s="169">
        <f>IF('общие характеристики'!AA27&gt;0,'общие характеристики'!AA27/'общие характеристики'!$AA$16,0)</f>
        <v>0.13157894736842105</v>
      </c>
      <c r="F17" s="169">
        <f t="shared" si="1"/>
        <v>0</v>
      </c>
      <c r="G17" s="169">
        <f t="shared" si="2"/>
        <v>0</v>
      </c>
      <c r="H17" s="169">
        <f t="shared" si="3"/>
        <v>0</v>
      </c>
    </row>
    <row r="18" spans="2:8" ht="15">
      <c r="B18" s="180" t="str">
        <f>'общие характеристики'!C28</f>
        <v>ЧФ</v>
      </c>
      <c r="C18" s="180" t="str">
        <f>'общие характеристики'!D28</f>
        <v>Система кондиционирования   (Кондиционер Mitshubishi Electric MS-GA50VB)</v>
      </c>
      <c r="D18" s="180" t="str">
        <f>'общие характеристики'!E28</f>
        <v>2282548</v>
      </c>
      <c r="E18" s="169">
        <f>IF('общие характеристики'!AA28&gt;0,'общие характеристики'!AA28/'общие характеристики'!$AA$16,0)</f>
        <v>0.009868382069972937</v>
      </c>
      <c r="F18" s="169">
        <f t="shared" si="1"/>
        <v>0</v>
      </c>
      <c r="G18" s="169">
        <f t="shared" si="2"/>
        <v>0</v>
      </c>
      <c r="H18" s="169">
        <f t="shared" si="3"/>
        <v>0</v>
      </c>
    </row>
    <row r="19" spans="2:8" ht="15">
      <c r="B19" s="180">
        <f>'общие характеристики'!C29</f>
        <v>0</v>
      </c>
      <c r="C19" s="180">
        <f>'общие характеристики'!D29</f>
        <v>0</v>
      </c>
      <c r="D19" s="180">
        <f>'общие характеристики'!E29</f>
        <v>0</v>
      </c>
      <c r="E19" s="169">
        <f>IF('общие характеристики'!AA29&gt;0,'общие характеристики'!AA29/'общие характеристики'!$AA$16,0)</f>
        <v>0</v>
      </c>
      <c r="F19" s="169">
        <f t="shared" si="1"/>
        <v>0</v>
      </c>
      <c r="G19" s="169">
        <f t="shared" si="2"/>
        <v>0</v>
      </c>
      <c r="H19" s="169">
        <f t="shared" si="3"/>
        <v>0</v>
      </c>
    </row>
    <row r="20" spans="2:8" ht="15">
      <c r="B20" s="180">
        <f>'общие характеристики'!C30</f>
        <v>0</v>
      </c>
      <c r="C20" s="180">
        <f>'общие характеристики'!D30</f>
        <v>0</v>
      </c>
      <c r="D20" s="180">
        <f>'общие характеристики'!E30</f>
        <v>0</v>
      </c>
      <c r="E20" s="169">
        <f>IF('общие характеристики'!AA30&gt;0,'общие характеристики'!AA30/'общие характеристики'!$AA$16,0)</f>
        <v>0</v>
      </c>
      <c r="F20" s="169">
        <f t="shared" si="1"/>
        <v>0</v>
      </c>
      <c r="G20" s="169">
        <f t="shared" si="2"/>
        <v>0</v>
      </c>
      <c r="H20" s="169">
        <f t="shared" si="3"/>
        <v>0</v>
      </c>
    </row>
    <row r="21" spans="2:8" ht="15">
      <c r="B21" s="180">
        <f>'общие характеристики'!C31</f>
        <v>0</v>
      </c>
      <c r="C21" s="180">
        <f>'общие характеристики'!D31</f>
        <v>0</v>
      </c>
      <c r="D21" s="180">
        <f>'общие характеристики'!E31</f>
        <v>0</v>
      </c>
      <c r="E21" s="169">
        <f>IF('общие характеристики'!AA31&gt;0,'общие характеристики'!AA31/'общие характеристики'!$AA$16,0)</f>
        <v>0</v>
      </c>
      <c r="F21" s="169">
        <f t="shared" si="1"/>
        <v>0</v>
      </c>
      <c r="G21" s="169">
        <f t="shared" si="2"/>
        <v>0</v>
      </c>
      <c r="H21" s="169">
        <f t="shared" si="3"/>
        <v>0</v>
      </c>
    </row>
    <row r="22" spans="2:8" ht="15">
      <c r="B22" s="180">
        <f>'общие характеристики'!C32</f>
        <v>0</v>
      </c>
      <c r="C22" s="180">
        <f>'общие характеристики'!D32</f>
        <v>0</v>
      </c>
      <c r="D22" s="180">
        <f>'общие характеристики'!E32</f>
        <v>0</v>
      </c>
      <c r="E22" s="169">
        <f>IF('общие характеристики'!AA32&gt;0,'общие характеристики'!AA32/'общие характеристики'!$AA$16,0)</f>
        <v>0</v>
      </c>
      <c r="F22" s="169">
        <f t="shared" si="1"/>
        <v>0</v>
      </c>
      <c r="G22" s="169">
        <f t="shared" si="2"/>
        <v>0</v>
      </c>
      <c r="H22" s="169">
        <f t="shared" si="3"/>
        <v>0</v>
      </c>
    </row>
    <row r="23" spans="2:8" ht="15">
      <c r="B23" s="180">
        <f>'общие характеристики'!C33</f>
        <v>0</v>
      </c>
      <c r="C23" s="180">
        <f>'общие характеристики'!D33</f>
        <v>0</v>
      </c>
      <c r="D23" s="180">
        <f>'общие характеристики'!E33</f>
        <v>0</v>
      </c>
      <c r="E23" s="169">
        <f>IF('общие характеристики'!AA33&gt;0,'общие характеристики'!AA33/'общие характеристики'!$AA$16,0)</f>
        <v>0</v>
      </c>
      <c r="F23" s="169">
        <f t="shared" si="1"/>
        <v>0</v>
      </c>
      <c r="G23" s="169">
        <f t="shared" si="2"/>
        <v>0</v>
      </c>
      <c r="H23" s="169">
        <f t="shared" si="3"/>
        <v>0</v>
      </c>
    </row>
    <row r="24" spans="2:8" ht="15">
      <c r="B24" s="180">
        <f>'общие характеристики'!C34</f>
        <v>0</v>
      </c>
      <c r="C24" s="180">
        <f>'общие характеристики'!D34</f>
        <v>0</v>
      </c>
      <c r="D24" s="180">
        <f>'общие характеристики'!E34</f>
        <v>0</v>
      </c>
      <c r="E24" s="169">
        <f>IF('общие характеристики'!AA34&gt;0,'общие характеристики'!AA34/'общие характеристики'!$AA$16,0)</f>
        <v>0</v>
      </c>
      <c r="F24" s="169">
        <f t="shared" si="1"/>
        <v>0</v>
      </c>
      <c r="G24" s="169">
        <f t="shared" si="2"/>
        <v>0</v>
      </c>
      <c r="H24" s="169">
        <f t="shared" si="3"/>
        <v>0</v>
      </c>
    </row>
    <row r="25" spans="2:8" ht="15">
      <c r="B25" s="180">
        <f>'общие характеристики'!C35</f>
        <v>0</v>
      </c>
      <c r="C25" s="180">
        <f>'общие характеристики'!D35</f>
        <v>0</v>
      </c>
      <c r="D25" s="180">
        <f>'общие характеристики'!E35</f>
        <v>0</v>
      </c>
      <c r="E25" s="169">
        <f>IF('общие характеристики'!AA35&gt;0,'общие характеристики'!AA35/'общие характеристики'!$AA$16,0)</f>
        <v>0</v>
      </c>
      <c r="F25" s="169">
        <f t="shared" si="1"/>
        <v>0</v>
      </c>
      <c r="G25" s="169">
        <f t="shared" si="2"/>
        <v>0</v>
      </c>
      <c r="H25" s="169">
        <f t="shared" si="3"/>
        <v>0</v>
      </c>
    </row>
    <row r="26" spans="2:8" ht="15">
      <c r="B26" s="180">
        <f>'общие характеристики'!C36</f>
        <v>0</v>
      </c>
      <c r="C26" s="180">
        <f>'общие характеристики'!D36</f>
        <v>0</v>
      </c>
      <c r="D26" s="180">
        <f>'общие характеристики'!E36</f>
        <v>0</v>
      </c>
      <c r="E26" s="169">
        <f>IF('общие характеристики'!AA36&gt;0,'общие характеристики'!AA36/'общие характеристики'!$AA$16,0)</f>
        <v>0</v>
      </c>
      <c r="F26" s="169">
        <f t="shared" si="1"/>
        <v>0</v>
      </c>
      <c r="G26" s="169">
        <f t="shared" si="2"/>
        <v>0</v>
      </c>
      <c r="H26" s="169">
        <f t="shared" si="3"/>
        <v>0</v>
      </c>
    </row>
    <row r="27" spans="2:8" ht="15">
      <c r="B27" s="180">
        <f>'общие характеристики'!C37</f>
        <v>0</v>
      </c>
      <c r="C27" s="180">
        <f>'общие характеристики'!D37</f>
        <v>0</v>
      </c>
      <c r="D27" s="180">
        <f>'общие характеристики'!E37</f>
        <v>0</v>
      </c>
      <c r="E27" s="169">
        <f>IF('общие характеристики'!AA37&gt;0,'общие характеристики'!AA37/'общие характеристики'!$AA$16,0)</f>
        <v>0</v>
      </c>
      <c r="F27" s="169">
        <f t="shared" si="1"/>
        <v>0</v>
      </c>
      <c r="G27" s="169">
        <f t="shared" si="2"/>
        <v>0</v>
      </c>
      <c r="H27" s="169">
        <f t="shared" si="3"/>
        <v>0</v>
      </c>
    </row>
    <row r="28" spans="2:8" ht="15">
      <c r="B28" s="180">
        <f>'общие характеристики'!C38</f>
        <v>0</v>
      </c>
      <c r="C28" s="180">
        <f>'общие характеристики'!D38</f>
        <v>0</v>
      </c>
      <c r="D28" s="180">
        <f>'общие характеристики'!E38</f>
        <v>0</v>
      </c>
      <c r="E28" s="169">
        <f>IF('общие характеристики'!AA38&gt;0,'общие характеристики'!AA38/'общие характеристики'!$AA$16,0)</f>
        <v>0</v>
      </c>
      <c r="F28" s="169">
        <f t="shared" si="1"/>
        <v>0</v>
      </c>
      <c r="G28" s="169">
        <f t="shared" si="2"/>
        <v>0</v>
      </c>
      <c r="H28" s="169">
        <f t="shared" si="3"/>
        <v>0</v>
      </c>
    </row>
    <row r="29" spans="2:8" ht="15">
      <c r="B29" s="180">
        <f>'общие характеристики'!C39</f>
        <v>0</v>
      </c>
      <c r="C29" s="180">
        <f>'общие характеристики'!D39</f>
        <v>0</v>
      </c>
      <c r="D29" s="180">
        <f>'общие характеристики'!E39</f>
        <v>0</v>
      </c>
      <c r="E29" s="169">
        <f>IF('общие характеристики'!AA39&gt;0,'общие характеристики'!AA39/'общие характеристики'!$AA$16,0)</f>
        <v>0</v>
      </c>
      <c r="F29" s="169">
        <f t="shared" si="1"/>
        <v>0</v>
      </c>
      <c r="G29" s="169">
        <f t="shared" si="2"/>
        <v>0</v>
      </c>
      <c r="H29" s="169">
        <f t="shared" si="3"/>
        <v>0</v>
      </c>
    </row>
    <row r="30" spans="2:8" ht="15">
      <c r="B30" s="180">
        <f>'общие характеристики'!C40</f>
        <v>0</v>
      </c>
      <c r="C30" s="180">
        <f>'общие характеристики'!D40</f>
        <v>0</v>
      </c>
      <c r="D30" s="180">
        <f>'общие характеристики'!E40</f>
        <v>0</v>
      </c>
      <c r="E30" s="169">
        <f>IF('общие характеристики'!AA40&gt;0,'общие характеристики'!AA40/'общие характеристики'!$AA$16,0)</f>
        <v>0</v>
      </c>
      <c r="F30" s="169">
        <f t="shared" si="1"/>
        <v>0</v>
      </c>
      <c r="G30" s="169">
        <f t="shared" si="2"/>
        <v>0</v>
      </c>
      <c r="H30" s="169">
        <f t="shared" si="3"/>
        <v>0</v>
      </c>
    </row>
    <row r="31" spans="2:8" ht="15">
      <c r="B31" s="180">
        <f>'общие характеристики'!C41</f>
        <v>0</v>
      </c>
      <c r="C31" s="180">
        <f>'общие характеристики'!D41</f>
        <v>0</v>
      </c>
      <c r="D31" s="180">
        <f>'общие характеристики'!E41</f>
        <v>0</v>
      </c>
      <c r="E31" s="169">
        <f>IF('общие характеристики'!AA41&gt;0,'общие характеристики'!AA41/'общие характеристики'!$AA$16,0)</f>
        <v>0</v>
      </c>
      <c r="F31" s="169">
        <f t="shared" si="1"/>
        <v>0</v>
      </c>
      <c r="G31" s="169">
        <f t="shared" si="2"/>
        <v>0</v>
      </c>
      <c r="H31" s="169">
        <f t="shared" si="3"/>
        <v>0</v>
      </c>
    </row>
    <row r="32" spans="2:8" ht="15">
      <c r="B32" s="180">
        <f>'общие характеристики'!C42</f>
        <v>0</v>
      </c>
      <c r="C32" s="180">
        <f>'общие характеристики'!D42</f>
        <v>0</v>
      </c>
      <c r="D32" s="180">
        <f>'общие характеристики'!E42</f>
        <v>0</v>
      </c>
      <c r="E32" s="169">
        <f>IF('общие характеристики'!AA42&gt;0,'общие характеристики'!AA42/'общие характеристики'!$AA$16,0)</f>
        <v>0</v>
      </c>
      <c r="F32" s="169">
        <f t="shared" si="1"/>
        <v>0</v>
      </c>
      <c r="G32" s="169">
        <f t="shared" si="2"/>
        <v>0</v>
      </c>
      <c r="H32" s="169">
        <f t="shared" si="3"/>
        <v>0</v>
      </c>
    </row>
    <row r="33" spans="2:8" ht="15">
      <c r="B33" s="180">
        <f>'общие характеристики'!C43</f>
        <v>0</v>
      </c>
      <c r="C33" s="180">
        <f>'общие характеристики'!D43</f>
        <v>0</v>
      </c>
      <c r="D33" s="180">
        <f>'общие характеристики'!E43</f>
        <v>0</v>
      </c>
      <c r="E33" s="169">
        <f>IF('общие характеристики'!AA43&gt;0,'общие характеристики'!AA43/'общие характеристики'!$AA$16,0)</f>
        <v>0</v>
      </c>
      <c r="F33" s="169">
        <f t="shared" si="1"/>
        <v>0</v>
      </c>
      <c r="G33" s="169">
        <f t="shared" si="2"/>
        <v>0</v>
      </c>
      <c r="H33" s="169">
        <f t="shared" si="3"/>
        <v>0</v>
      </c>
    </row>
    <row r="34" spans="2:8" ht="15">
      <c r="B34" s="180">
        <f>'общие характеристики'!C44</f>
        <v>0</v>
      </c>
      <c r="C34" s="180">
        <f>'общие характеристики'!D44</f>
        <v>0</v>
      </c>
      <c r="D34" s="180">
        <f>'общие характеристики'!E44</f>
        <v>0</v>
      </c>
      <c r="E34" s="169">
        <f>IF('общие характеристики'!AA44&gt;0,'общие характеристики'!AA44/'общие характеристики'!$AA$16,0)</f>
        <v>0</v>
      </c>
      <c r="F34" s="169">
        <f t="shared" si="1"/>
        <v>0</v>
      </c>
      <c r="G34" s="169">
        <f t="shared" si="2"/>
        <v>0</v>
      </c>
      <c r="H34" s="169">
        <f t="shared" si="3"/>
        <v>0</v>
      </c>
    </row>
    <row r="35" spans="2:8" ht="15">
      <c r="B35" s="180">
        <f>'общие характеристики'!C45</f>
        <v>0</v>
      </c>
      <c r="C35" s="180">
        <f>'общие характеристики'!D45</f>
        <v>0</v>
      </c>
      <c r="D35" s="180">
        <f>'общие характеристики'!E45</f>
        <v>0</v>
      </c>
      <c r="E35" s="169">
        <f>IF('общие характеристики'!AA45&gt;0,'общие характеристики'!AA45/'общие характеристики'!$AA$16,0)</f>
        <v>0</v>
      </c>
      <c r="F35" s="169">
        <f t="shared" si="1"/>
        <v>0</v>
      </c>
      <c r="G35" s="169">
        <f t="shared" si="2"/>
        <v>0</v>
      </c>
      <c r="H35" s="169">
        <f t="shared" si="3"/>
        <v>0</v>
      </c>
    </row>
    <row r="36" spans="2:8" ht="15">
      <c r="B36" s="180">
        <f>'общие характеристики'!C46</f>
        <v>0</v>
      </c>
      <c r="C36" s="180">
        <f>'общие характеристики'!D46</f>
        <v>0</v>
      </c>
      <c r="D36" s="180">
        <f>'общие характеристики'!E46</f>
        <v>0</v>
      </c>
      <c r="E36" s="169">
        <f>IF('общие характеристики'!AA46&gt;0,'общие характеристики'!AA46/'общие характеристики'!$AA$16,0)</f>
        <v>0</v>
      </c>
      <c r="F36" s="169">
        <f t="shared" si="1"/>
        <v>0</v>
      </c>
      <c r="G36" s="169">
        <f t="shared" si="2"/>
        <v>0</v>
      </c>
      <c r="H36" s="169">
        <f t="shared" si="3"/>
        <v>0</v>
      </c>
    </row>
    <row r="37" spans="2:8" ht="15">
      <c r="B37" s="180">
        <f>'общие характеристики'!C47</f>
        <v>0</v>
      </c>
      <c r="C37" s="180">
        <f>'общие характеристики'!D47</f>
        <v>0</v>
      </c>
      <c r="D37" s="180">
        <f>'общие характеристики'!E47</f>
        <v>0</v>
      </c>
      <c r="E37" s="169">
        <f>IF('общие характеристики'!AA47&gt;0,'общие характеристики'!AA47/'общие характеристики'!$AA$16,0)</f>
        <v>0</v>
      </c>
      <c r="F37" s="169">
        <f t="shared" si="1"/>
        <v>0</v>
      </c>
      <c r="G37" s="169">
        <f t="shared" si="2"/>
        <v>0</v>
      </c>
      <c r="H37" s="169">
        <f t="shared" si="3"/>
        <v>0</v>
      </c>
    </row>
    <row r="38" spans="2:8" ht="15">
      <c r="B38" s="180">
        <f>'общие характеристики'!C48</f>
        <v>0</v>
      </c>
      <c r="C38" s="180">
        <f>'общие характеристики'!D48</f>
        <v>0</v>
      </c>
      <c r="D38" s="180">
        <f>'общие характеристики'!E48</f>
        <v>0</v>
      </c>
      <c r="E38" s="169">
        <f>IF('общие характеристики'!AA48&gt;0,'общие характеристики'!AA48/'общие характеристики'!$AA$16,0)</f>
        <v>0</v>
      </c>
      <c r="F38" s="169">
        <f t="shared" si="1"/>
        <v>0</v>
      </c>
      <c r="G38" s="169">
        <f t="shared" si="2"/>
        <v>0</v>
      </c>
      <c r="H38" s="169">
        <f t="shared" si="3"/>
        <v>0</v>
      </c>
    </row>
    <row r="39" spans="2:8" ht="15">
      <c r="B39" s="180">
        <f>'общие характеристики'!C49</f>
        <v>0</v>
      </c>
      <c r="C39" s="180">
        <f>'общие характеристики'!D49</f>
        <v>0</v>
      </c>
      <c r="D39" s="180">
        <f>'общие характеристики'!E49</f>
        <v>0</v>
      </c>
      <c r="E39" s="169">
        <f>IF('общие характеристики'!AA49&gt;0,'общие характеристики'!AA49/'общие характеристики'!$AA$16,0)</f>
        <v>0</v>
      </c>
      <c r="F39" s="169">
        <f t="shared" si="1"/>
        <v>0</v>
      </c>
      <c r="G39" s="169">
        <f t="shared" si="2"/>
        <v>0</v>
      </c>
      <c r="H39" s="169">
        <f t="shared" si="3"/>
        <v>0</v>
      </c>
    </row>
    <row r="40" spans="2:8" ht="15">
      <c r="B40" s="180">
        <f>'общие характеристики'!C50</f>
        <v>0</v>
      </c>
      <c r="C40" s="180">
        <f>'общие характеристики'!D50</f>
        <v>0</v>
      </c>
      <c r="D40" s="180">
        <f>'общие характеристики'!E50</f>
        <v>0</v>
      </c>
      <c r="E40" s="169">
        <f>IF('общие характеристики'!AA50&gt;0,'общие характеристики'!AA50/'общие характеристики'!$AA$16,0)</f>
        <v>0</v>
      </c>
      <c r="F40" s="169">
        <f t="shared" si="1"/>
        <v>0</v>
      </c>
      <c r="G40" s="169">
        <f t="shared" si="2"/>
        <v>0</v>
      </c>
      <c r="H40" s="169">
        <f t="shared" si="3"/>
        <v>0</v>
      </c>
    </row>
    <row r="41" spans="2:8" ht="15">
      <c r="B41" s="180">
        <f>'общие характеристики'!C51</f>
        <v>0</v>
      </c>
      <c r="C41" s="180">
        <f>'общие характеристики'!D51</f>
        <v>0</v>
      </c>
      <c r="D41" s="180">
        <f>'общие характеристики'!E51</f>
        <v>0</v>
      </c>
      <c r="E41" s="169">
        <f>IF('общие характеристики'!AA51&gt;0,'общие характеристики'!AA51/'общие характеристики'!$AA$16,0)</f>
        <v>0</v>
      </c>
      <c r="F41" s="169">
        <f t="shared" si="1"/>
        <v>0</v>
      </c>
      <c r="G41" s="169">
        <f t="shared" si="2"/>
        <v>0</v>
      </c>
      <c r="H41" s="169">
        <f t="shared" si="3"/>
        <v>0</v>
      </c>
    </row>
    <row r="42" spans="2:8" ht="15">
      <c r="B42" s="180">
        <f>'общие характеристики'!C52</f>
        <v>0</v>
      </c>
      <c r="C42" s="180">
        <f>'общие характеристики'!D52</f>
        <v>0</v>
      </c>
      <c r="D42" s="180">
        <f>'общие характеристики'!E52</f>
        <v>0</v>
      </c>
      <c r="E42" s="169">
        <f>IF('общие характеристики'!AA52&gt;0,'общие характеристики'!AA52/'общие характеристики'!$AA$16,0)</f>
        <v>0</v>
      </c>
      <c r="F42" s="169">
        <f t="shared" si="1"/>
        <v>0</v>
      </c>
      <c r="G42" s="169">
        <f t="shared" si="2"/>
        <v>0</v>
      </c>
      <c r="H42" s="169">
        <f t="shared" si="3"/>
        <v>0</v>
      </c>
    </row>
    <row r="43" spans="2:8" ht="15">
      <c r="B43" s="180">
        <f>'общие характеристики'!C53</f>
        <v>0</v>
      </c>
      <c r="C43" s="180">
        <f>'общие характеристики'!D53</f>
        <v>0</v>
      </c>
      <c r="D43" s="180">
        <f>'общие характеристики'!E53</f>
        <v>0</v>
      </c>
      <c r="E43" s="169">
        <f>IF('общие характеристики'!AA53&gt;0,'общие характеристики'!AA53/'общие характеристики'!$AA$16,0)</f>
        <v>0</v>
      </c>
      <c r="F43" s="169">
        <f t="shared" si="1"/>
        <v>0</v>
      </c>
      <c r="G43" s="169">
        <f t="shared" si="2"/>
        <v>0</v>
      </c>
      <c r="H43" s="169">
        <f t="shared" si="3"/>
        <v>0</v>
      </c>
    </row>
    <row r="44" spans="2:8" ht="15">
      <c r="B44" s="180">
        <f>'общие характеристики'!C54</f>
        <v>0</v>
      </c>
      <c r="C44" s="180">
        <f>'общие характеристики'!D54</f>
        <v>0</v>
      </c>
      <c r="D44" s="180">
        <f>'общие характеристики'!E54</f>
        <v>0</v>
      </c>
      <c r="E44" s="169">
        <f>IF('общие характеристики'!AA54&gt;0,'общие характеристики'!AA54/'общие характеристики'!$AA$16,0)</f>
        <v>0</v>
      </c>
      <c r="F44" s="169">
        <f t="shared" si="1"/>
        <v>0</v>
      </c>
      <c r="G44" s="169">
        <f t="shared" si="2"/>
        <v>0</v>
      </c>
      <c r="H44" s="169">
        <f t="shared" si="3"/>
        <v>0</v>
      </c>
    </row>
    <row r="45" spans="2:8" ht="15">
      <c r="B45" s="180">
        <f>'общие характеристики'!C55</f>
        <v>0</v>
      </c>
      <c r="C45" s="180">
        <f>'общие характеристики'!D55</f>
        <v>0</v>
      </c>
      <c r="D45" s="180">
        <f>'общие характеристики'!E55</f>
        <v>0</v>
      </c>
      <c r="E45" s="169">
        <f>IF('общие характеристики'!AA55&gt;0,'общие характеристики'!AA55/'общие характеристики'!$AA$16,0)</f>
        <v>0</v>
      </c>
      <c r="F45" s="169">
        <f t="shared" si="1"/>
        <v>0</v>
      </c>
      <c r="G45" s="169">
        <f t="shared" si="2"/>
        <v>0</v>
      </c>
      <c r="H45" s="169">
        <f t="shared" si="3"/>
        <v>0</v>
      </c>
    </row>
    <row r="46" spans="2:8" ht="15">
      <c r="B46" s="180">
        <f>'общие характеристики'!C56</f>
        <v>0</v>
      </c>
      <c r="C46" s="180">
        <f>'общие характеристики'!D56</f>
        <v>0</v>
      </c>
      <c r="D46" s="180">
        <f>'общие характеристики'!E56</f>
        <v>0</v>
      </c>
      <c r="E46" s="169">
        <f>IF('общие характеристики'!AA56&gt;0,'общие характеристики'!AA56/'общие характеристики'!$AA$16,0)</f>
        <v>0</v>
      </c>
      <c r="F46" s="169">
        <f t="shared" si="1"/>
        <v>0</v>
      </c>
      <c r="G46" s="169">
        <f t="shared" si="2"/>
        <v>0</v>
      </c>
      <c r="H46" s="169">
        <f t="shared" si="3"/>
        <v>0</v>
      </c>
    </row>
    <row r="47" spans="2:8" ht="15">
      <c r="B47" s="180">
        <f>'общие характеристики'!C57</f>
        <v>0</v>
      </c>
      <c r="C47" s="180">
        <f>'общие характеристики'!D57</f>
        <v>0</v>
      </c>
      <c r="D47" s="180">
        <f>'общие характеристики'!E57</f>
        <v>0</v>
      </c>
      <c r="E47" s="169">
        <f>IF('общие характеристики'!AA57&gt;0,'общие характеристики'!AA57/'общие характеристики'!$AA$16,0)</f>
        <v>0</v>
      </c>
      <c r="F47" s="169">
        <f t="shared" si="1"/>
        <v>0</v>
      </c>
      <c r="G47" s="169">
        <f t="shared" si="2"/>
        <v>0</v>
      </c>
      <c r="H47" s="169">
        <f t="shared" si="3"/>
        <v>0</v>
      </c>
    </row>
    <row r="48" spans="2:8" ht="15">
      <c r="B48" s="180">
        <f>'общие характеристики'!C58</f>
        <v>0</v>
      </c>
      <c r="C48" s="180">
        <f>'общие характеристики'!D58</f>
        <v>0</v>
      </c>
      <c r="D48" s="180">
        <f>'общие характеристики'!E58</f>
        <v>0</v>
      </c>
      <c r="E48" s="169">
        <f>IF('общие характеристики'!AA58&gt;0,'общие характеристики'!AA58/'общие характеристики'!$AA$16,0)</f>
        <v>0</v>
      </c>
      <c r="F48" s="169">
        <f t="shared" si="1"/>
        <v>0</v>
      </c>
      <c r="G48" s="169">
        <f t="shared" si="2"/>
        <v>0</v>
      </c>
      <c r="H48" s="169">
        <f t="shared" si="3"/>
        <v>0</v>
      </c>
    </row>
    <row r="49" spans="2:8" ht="15">
      <c r="B49" s="180">
        <f>'общие характеристики'!C59</f>
        <v>0</v>
      </c>
      <c r="C49" s="180">
        <f>'общие характеристики'!D59</f>
        <v>0</v>
      </c>
      <c r="D49" s="180">
        <f>'общие характеристики'!E59</f>
        <v>0</v>
      </c>
      <c r="E49" s="169">
        <f>IF('общие характеристики'!AA59&gt;0,'общие характеристики'!AA59/'общие характеристики'!$AA$16,0)</f>
        <v>0</v>
      </c>
      <c r="F49" s="169">
        <f t="shared" si="1"/>
        <v>0</v>
      </c>
      <c r="G49" s="169">
        <f t="shared" si="2"/>
        <v>0</v>
      </c>
      <c r="H49" s="169">
        <f t="shared" si="3"/>
        <v>0</v>
      </c>
    </row>
    <row r="50" spans="2:8" ht="15">
      <c r="B50" s="180">
        <f>'общие характеристики'!C60</f>
        <v>0</v>
      </c>
      <c r="C50" s="180">
        <f>'общие характеристики'!D60</f>
        <v>0</v>
      </c>
      <c r="D50" s="180">
        <f>'общие характеристики'!E60</f>
        <v>0</v>
      </c>
      <c r="E50" s="169">
        <f>IF('общие характеристики'!AA60&gt;0,'общие характеристики'!AA60/'общие характеристики'!$AA$16,0)</f>
        <v>0</v>
      </c>
      <c r="F50" s="169">
        <f t="shared" si="1"/>
        <v>0</v>
      </c>
      <c r="G50" s="169">
        <f t="shared" si="2"/>
        <v>0</v>
      </c>
      <c r="H50" s="169">
        <f t="shared" si="3"/>
        <v>0</v>
      </c>
    </row>
    <row r="51" spans="2:8" ht="15">
      <c r="B51" s="180">
        <f>'общие характеристики'!C61</f>
        <v>0</v>
      </c>
      <c r="C51" s="180">
        <f>'общие характеристики'!D61</f>
        <v>0</v>
      </c>
      <c r="D51" s="180">
        <f>'общие характеристики'!E61</f>
        <v>0</v>
      </c>
      <c r="E51" s="169">
        <f>IF('общие характеристики'!AA61&gt;0,'общие характеристики'!AA61/'общие характеристики'!$AA$16,0)</f>
        <v>0</v>
      </c>
      <c r="F51" s="169">
        <f t="shared" si="1"/>
        <v>0</v>
      </c>
      <c r="G51" s="169">
        <f t="shared" si="2"/>
        <v>0</v>
      </c>
      <c r="H51" s="169">
        <f t="shared" si="3"/>
        <v>0</v>
      </c>
    </row>
    <row r="52" spans="2:8" ht="15">
      <c r="B52" s="180">
        <f>'общие характеристики'!C62</f>
        <v>0</v>
      </c>
      <c r="C52" s="180">
        <f>'общие характеристики'!D62</f>
        <v>0</v>
      </c>
      <c r="D52" s="180">
        <f>'общие характеристики'!E62</f>
        <v>0</v>
      </c>
      <c r="E52" s="169">
        <f>IF('общие характеристики'!AA62&gt;0,'общие характеристики'!AA62/'общие характеристики'!$AA$16,0)</f>
        <v>0</v>
      </c>
      <c r="F52" s="169">
        <f t="shared" si="1"/>
        <v>0</v>
      </c>
      <c r="G52" s="169">
        <f t="shared" si="2"/>
        <v>0</v>
      </c>
      <c r="H52" s="169">
        <f t="shared" si="3"/>
        <v>0</v>
      </c>
    </row>
    <row r="53" spans="2:8" ht="15">
      <c r="B53" s="180">
        <f>'общие характеристики'!C63</f>
        <v>0</v>
      </c>
      <c r="C53" s="180">
        <f>'общие характеристики'!D63</f>
        <v>0</v>
      </c>
      <c r="D53" s="180">
        <f>'общие характеристики'!E63</f>
        <v>0</v>
      </c>
      <c r="E53" s="169">
        <f>IF('общие характеристики'!AA63&gt;0,'общие характеристики'!AA63/'общие характеристики'!$AA$16,0)</f>
        <v>0</v>
      </c>
      <c r="F53" s="169">
        <f t="shared" si="1"/>
        <v>0</v>
      </c>
      <c r="G53" s="169">
        <f t="shared" si="2"/>
        <v>0</v>
      </c>
      <c r="H53" s="169">
        <f t="shared" si="3"/>
        <v>0</v>
      </c>
    </row>
    <row r="54" spans="2:8" ht="15">
      <c r="B54" s="180">
        <f>'общие характеристики'!C64</f>
        <v>0</v>
      </c>
      <c r="C54" s="180">
        <f>'общие характеристики'!D64</f>
        <v>0</v>
      </c>
      <c r="D54" s="180">
        <f>'общие характеристики'!E64</f>
        <v>0</v>
      </c>
      <c r="E54" s="169">
        <f>IF('общие характеристики'!AA64&gt;0,'общие характеристики'!AA64/'общие характеристики'!$AA$16,0)</f>
        <v>0</v>
      </c>
      <c r="F54" s="169">
        <f t="shared" si="1"/>
        <v>0</v>
      </c>
      <c r="G54" s="169">
        <f t="shared" si="2"/>
        <v>0</v>
      </c>
      <c r="H54" s="169">
        <f t="shared" si="3"/>
        <v>0</v>
      </c>
    </row>
    <row r="55" spans="2:8" ht="15">
      <c r="B55" s="180">
        <f>'общие характеристики'!C65</f>
        <v>0</v>
      </c>
      <c r="C55" s="180">
        <f>'общие характеристики'!D65</f>
        <v>0</v>
      </c>
      <c r="D55" s="180">
        <f>'общие характеристики'!E65</f>
        <v>0</v>
      </c>
      <c r="E55" s="169">
        <f>IF('общие характеристики'!AA65&gt;0,'общие характеристики'!AA65/'общие характеристики'!$AA$16,0)</f>
        <v>0</v>
      </c>
      <c r="F55" s="169">
        <f t="shared" si="1"/>
        <v>0</v>
      </c>
      <c r="G55" s="169">
        <f t="shared" si="2"/>
        <v>0</v>
      </c>
      <c r="H55" s="169">
        <f t="shared" si="3"/>
        <v>0</v>
      </c>
    </row>
    <row r="56" spans="2:8" ht="15">
      <c r="B56" s="180">
        <f>'общие характеристики'!C66</f>
        <v>0</v>
      </c>
      <c r="C56" s="180">
        <f>'общие характеристики'!D66</f>
        <v>0</v>
      </c>
      <c r="D56" s="180">
        <f>'общие характеристики'!E66</f>
        <v>0</v>
      </c>
      <c r="E56" s="169">
        <f>IF('общие характеристики'!AA66&gt;0,'общие характеристики'!AA66/'общие характеристики'!$AA$16,0)</f>
        <v>0</v>
      </c>
      <c r="F56" s="169">
        <f t="shared" si="1"/>
        <v>0</v>
      </c>
      <c r="G56" s="169">
        <f t="shared" si="2"/>
        <v>0</v>
      </c>
      <c r="H56" s="169">
        <f t="shared" si="3"/>
        <v>0</v>
      </c>
    </row>
    <row r="57" spans="2:8" ht="15">
      <c r="B57" s="180">
        <f>'общие характеристики'!C67</f>
        <v>0</v>
      </c>
      <c r="C57" s="180">
        <f>'общие характеристики'!D67</f>
        <v>0</v>
      </c>
      <c r="D57" s="180">
        <f>'общие характеристики'!E67</f>
        <v>0</v>
      </c>
      <c r="E57" s="169">
        <f>IF('общие характеристики'!AA67&gt;0,'общие характеристики'!AA67/'общие характеристики'!$AA$16,0)</f>
        <v>0</v>
      </c>
      <c r="F57" s="169">
        <f t="shared" si="1"/>
        <v>0</v>
      </c>
      <c r="G57" s="169">
        <f t="shared" si="2"/>
        <v>0</v>
      </c>
      <c r="H57" s="169">
        <f t="shared" si="3"/>
        <v>0</v>
      </c>
    </row>
    <row r="58" spans="2:8" ht="15">
      <c r="B58" s="180">
        <f>'общие характеристики'!C68</f>
        <v>0</v>
      </c>
      <c r="C58" s="180">
        <f>'общие характеристики'!D68</f>
        <v>0</v>
      </c>
      <c r="D58" s="180">
        <f>'общие характеристики'!E68</f>
        <v>0</v>
      </c>
      <c r="E58" s="169">
        <f>IF('общие характеристики'!AA68&gt;0,'общие характеристики'!AA68/'общие характеристики'!$AA$16,0)</f>
        <v>0</v>
      </c>
      <c r="F58" s="169">
        <f t="shared" si="1"/>
        <v>0</v>
      </c>
      <c r="G58" s="169">
        <f t="shared" si="2"/>
        <v>0</v>
      </c>
      <c r="H58" s="169">
        <f t="shared" si="3"/>
        <v>0</v>
      </c>
    </row>
    <row r="59" spans="2:8" ht="15">
      <c r="B59" s="180">
        <f>'общие характеристики'!C69</f>
        <v>0</v>
      </c>
      <c r="C59" s="180">
        <f>'общие характеристики'!D69</f>
        <v>0</v>
      </c>
      <c r="D59" s="180">
        <f>'общие характеристики'!E69</f>
        <v>0</v>
      </c>
      <c r="E59" s="169">
        <f>IF('общие характеристики'!AA69&gt;0,'общие характеристики'!AA69/'общие характеристики'!$AA$16,0)</f>
        <v>0</v>
      </c>
      <c r="F59" s="169">
        <f t="shared" si="1"/>
        <v>0</v>
      </c>
      <c r="G59" s="169">
        <f t="shared" si="2"/>
        <v>0</v>
      </c>
      <c r="H59" s="169">
        <f t="shared" si="3"/>
        <v>0</v>
      </c>
    </row>
    <row r="60" spans="2:8" ht="15">
      <c r="B60" s="180">
        <f>'общие характеристики'!C70</f>
        <v>0</v>
      </c>
      <c r="C60" s="180">
        <f>'общие характеристики'!D70</f>
        <v>0</v>
      </c>
      <c r="D60" s="180">
        <f>'общие характеристики'!E70</f>
        <v>0</v>
      </c>
      <c r="E60" s="169">
        <f>IF('общие характеристики'!AA70&gt;0,'общие характеристики'!AA70/'общие характеристики'!$AA$16,0)</f>
        <v>0</v>
      </c>
      <c r="F60" s="169">
        <f t="shared" si="1"/>
        <v>0</v>
      </c>
      <c r="G60" s="169">
        <f t="shared" si="2"/>
        <v>0</v>
      </c>
      <c r="H60" s="169">
        <f t="shared" si="3"/>
        <v>0</v>
      </c>
    </row>
    <row r="61" spans="2:8" ht="15">
      <c r="B61" s="180">
        <f>'общие характеристики'!C71</f>
        <v>0</v>
      </c>
      <c r="C61" s="180">
        <f>'общие характеристики'!D71</f>
        <v>0</v>
      </c>
      <c r="D61" s="180">
        <f>'общие характеристики'!E71</f>
        <v>0</v>
      </c>
      <c r="E61" s="169">
        <f>IF('общие характеристики'!AA71&gt;0,'общие характеристики'!AA71/'общие характеристики'!$AA$16,0)</f>
        <v>0</v>
      </c>
      <c r="F61" s="169">
        <f t="shared" si="1"/>
        <v>0</v>
      </c>
      <c r="G61" s="169">
        <f t="shared" si="2"/>
        <v>0</v>
      </c>
      <c r="H61" s="169">
        <f t="shared" si="3"/>
        <v>0</v>
      </c>
    </row>
    <row r="62" spans="2:8" ht="15">
      <c r="B62" s="180">
        <f>'общие характеристики'!C72</f>
        <v>0</v>
      </c>
      <c r="C62" s="180">
        <f>'общие характеристики'!D72</f>
        <v>0</v>
      </c>
      <c r="D62" s="180">
        <f>'общие характеристики'!E72</f>
        <v>0</v>
      </c>
      <c r="E62" s="169">
        <f>IF('общие характеристики'!AA72&gt;0,'общие характеристики'!AA72/'общие характеристики'!$AA$16,0)</f>
        <v>0</v>
      </c>
      <c r="F62" s="169">
        <f t="shared" si="1"/>
        <v>0</v>
      </c>
      <c r="G62" s="169">
        <f t="shared" si="2"/>
        <v>0</v>
      </c>
      <c r="H62" s="169">
        <f t="shared" si="3"/>
        <v>0</v>
      </c>
    </row>
    <row r="63" spans="2:8" ht="15">
      <c r="B63" s="180">
        <f>'общие характеристики'!C73</f>
        <v>0</v>
      </c>
      <c r="C63" s="180">
        <f>'общие характеристики'!D73</f>
        <v>0</v>
      </c>
      <c r="D63" s="180">
        <f>'общие характеристики'!E73</f>
        <v>0</v>
      </c>
      <c r="E63" s="169">
        <f>IF('общие характеристики'!AA73&gt;0,'общие характеристики'!AA73/'общие характеристики'!$AA$16,0)</f>
        <v>0</v>
      </c>
      <c r="F63" s="169">
        <f t="shared" si="1"/>
        <v>0</v>
      </c>
      <c r="G63" s="169">
        <f t="shared" si="2"/>
        <v>0</v>
      </c>
      <c r="H63" s="169">
        <f t="shared" si="3"/>
        <v>0</v>
      </c>
    </row>
    <row r="64" spans="2:8" ht="15">
      <c r="B64" s="180">
        <f>'общие характеристики'!C74</f>
        <v>0</v>
      </c>
      <c r="C64" s="180">
        <f>'общие характеристики'!D74</f>
        <v>0</v>
      </c>
      <c r="D64" s="180">
        <f>'общие характеристики'!E74</f>
        <v>0</v>
      </c>
      <c r="E64" s="169">
        <f>IF('общие характеристики'!AA74&gt;0,'общие характеристики'!AA74/'общие характеристики'!$AA$16,0)</f>
        <v>0</v>
      </c>
      <c r="F64" s="169">
        <f t="shared" si="1"/>
        <v>0</v>
      </c>
      <c r="G64" s="169">
        <f t="shared" si="2"/>
        <v>0</v>
      </c>
      <c r="H64" s="169">
        <f t="shared" si="3"/>
        <v>0</v>
      </c>
    </row>
    <row r="65" spans="2:8" ht="15">
      <c r="B65" s="180">
        <f>'общие характеристики'!C75</f>
        <v>0</v>
      </c>
      <c r="C65" s="180">
        <f>'общие характеристики'!D75</f>
        <v>0</v>
      </c>
      <c r="D65" s="180">
        <f>'общие характеристики'!E75</f>
        <v>0</v>
      </c>
      <c r="E65" s="169">
        <f>IF('общие характеристики'!AA75&gt;0,'общие характеристики'!AA75/'общие характеристики'!$AA$16,0)</f>
        <v>0</v>
      </c>
      <c r="F65" s="169">
        <f t="shared" si="1"/>
        <v>0</v>
      </c>
      <c r="G65" s="169">
        <f t="shared" si="2"/>
        <v>0</v>
      </c>
      <c r="H65" s="169">
        <f t="shared" si="3"/>
        <v>0</v>
      </c>
    </row>
    <row r="66" spans="2:8" ht="15">
      <c r="B66" s="180">
        <f>'общие характеристики'!C76</f>
        <v>0</v>
      </c>
      <c r="C66" s="180">
        <f>'общие характеристики'!D76</f>
        <v>0</v>
      </c>
      <c r="D66" s="180">
        <f>'общие характеристики'!E76</f>
        <v>0</v>
      </c>
      <c r="E66" s="169">
        <f>IF('общие характеристики'!AA76&gt;0,'общие характеристики'!AA76/'общие характеристики'!$AA$16,0)</f>
        <v>0</v>
      </c>
      <c r="F66" s="169">
        <f t="shared" si="1"/>
        <v>0</v>
      </c>
      <c r="G66" s="169">
        <f t="shared" si="2"/>
        <v>0</v>
      </c>
      <c r="H66" s="169">
        <f t="shared" si="3"/>
        <v>0</v>
      </c>
    </row>
    <row r="67" spans="2:8" ht="15">
      <c r="B67" s="180">
        <f>'общие характеристики'!C77</f>
        <v>0</v>
      </c>
      <c r="C67" s="180">
        <f>'общие характеристики'!D77</f>
        <v>0</v>
      </c>
      <c r="D67" s="180">
        <f>'общие характеристики'!E77</f>
        <v>0</v>
      </c>
      <c r="E67" s="169">
        <f>IF('общие характеристики'!AA77&gt;0,'общие характеристики'!AA77/'общие характеристики'!$AA$16,0)</f>
        <v>0</v>
      </c>
      <c r="F67" s="169">
        <f t="shared" si="1"/>
        <v>0</v>
      </c>
      <c r="G67" s="169">
        <f t="shared" si="2"/>
        <v>0</v>
      </c>
      <c r="H67" s="169">
        <f t="shared" si="3"/>
        <v>0</v>
      </c>
    </row>
    <row r="68" spans="2:8" ht="15">
      <c r="B68" s="180">
        <f>'общие характеристики'!C78</f>
        <v>0</v>
      </c>
      <c r="C68" s="180">
        <f>'общие характеристики'!D78</f>
        <v>0</v>
      </c>
      <c r="D68" s="180">
        <f>'общие характеристики'!E78</f>
        <v>0</v>
      </c>
      <c r="E68" s="169">
        <f>IF('общие характеристики'!AA78&gt;0,'общие характеристики'!AA78/'общие характеристики'!$AA$16,0)</f>
        <v>0</v>
      </c>
      <c r="F68" s="169">
        <f t="shared" si="1"/>
        <v>0</v>
      </c>
      <c r="G68" s="169">
        <f t="shared" si="2"/>
        <v>0</v>
      </c>
      <c r="H68" s="169">
        <f t="shared" si="3"/>
        <v>0</v>
      </c>
    </row>
    <row r="69" spans="2:8" ht="15">
      <c r="B69" s="180">
        <f>'общие характеристики'!C79</f>
        <v>0</v>
      </c>
      <c r="C69" s="180">
        <f>'общие характеристики'!D79</f>
        <v>0</v>
      </c>
      <c r="D69" s="180">
        <f>'общие характеристики'!E79</f>
        <v>0</v>
      </c>
      <c r="E69" s="169">
        <f>IF('общие характеристики'!AA79&gt;0,'общие характеристики'!AA79/'общие характеристики'!$AA$16,0)</f>
        <v>0</v>
      </c>
      <c r="F69" s="169">
        <f t="shared" si="1"/>
        <v>0</v>
      </c>
      <c r="G69" s="169">
        <f t="shared" si="2"/>
        <v>0</v>
      </c>
      <c r="H69" s="169">
        <f t="shared" si="3"/>
        <v>0</v>
      </c>
    </row>
    <row r="70" spans="2:8" ht="15">
      <c r="B70" s="180">
        <f>'общие характеристики'!C80</f>
        <v>0</v>
      </c>
      <c r="C70" s="180">
        <f>'общие характеристики'!D80</f>
        <v>0</v>
      </c>
      <c r="D70" s="180">
        <f>'общие характеристики'!E80</f>
        <v>0</v>
      </c>
      <c r="E70" s="169">
        <f>IF('общие характеристики'!AA80&gt;0,'общие характеристики'!AA80/'общие характеристики'!$AA$16,0)</f>
        <v>0</v>
      </c>
      <c r="F70" s="169">
        <f t="shared" si="1"/>
        <v>0</v>
      </c>
      <c r="G70" s="169">
        <f t="shared" si="2"/>
        <v>0</v>
      </c>
      <c r="H70" s="169">
        <f t="shared" si="3"/>
        <v>0</v>
      </c>
    </row>
    <row r="71" spans="2:8" ht="15">
      <c r="B71" s="180">
        <f>'общие характеристики'!C81</f>
        <v>0</v>
      </c>
      <c r="C71" s="180">
        <f>'общие характеристики'!D81</f>
        <v>0</v>
      </c>
      <c r="D71" s="180">
        <f>'общие характеристики'!E81</f>
        <v>0</v>
      </c>
      <c r="E71" s="169">
        <f>IF('общие характеристики'!AA81&gt;0,'общие характеристики'!AA81/'общие характеристики'!$AA$16,0)</f>
        <v>0</v>
      </c>
      <c r="F71" s="169">
        <f t="shared" si="1"/>
        <v>0</v>
      </c>
      <c r="G71" s="169">
        <f t="shared" si="2"/>
        <v>0</v>
      </c>
      <c r="H71" s="169">
        <f t="shared" si="3"/>
        <v>0</v>
      </c>
    </row>
    <row r="72" spans="2:8" ht="15">
      <c r="B72" s="180">
        <f>'общие характеристики'!C82</f>
        <v>0</v>
      </c>
      <c r="C72" s="180">
        <f>'общие характеристики'!D82</f>
        <v>0</v>
      </c>
      <c r="D72" s="180">
        <f>'общие характеристики'!E82</f>
        <v>0</v>
      </c>
      <c r="E72" s="169">
        <f>IF('общие характеристики'!AA82&gt;0,'общие характеристики'!AA82/'общие характеристики'!$AA$16,0)</f>
        <v>0</v>
      </c>
      <c r="F72" s="169">
        <f aca="true" t="shared" si="4" ref="F72:F106">ROUND(E72*$F$6,2)</f>
        <v>0</v>
      </c>
      <c r="G72" s="169">
        <f aca="true" t="shared" si="5" ref="G72:G106">ROUND(F72*0.18,2)</f>
        <v>0</v>
      </c>
      <c r="H72" s="169">
        <f aca="true" t="shared" si="6" ref="H72:H106">F72+G72</f>
        <v>0</v>
      </c>
    </row>
    <row r="73" spans="2:8" ht="15">
      <c r="B73" s="180">
        <f>'общие характеристики'!C83</f>
        <v>0</v>
      </c>
      <c r="C73" s="180">
        <f>'общие характеристики'!D83</f>
        <v>0</v>
      </c>
      <c r="D73" s="180">
        <f>'общие характеристики'!E83</f>
        <v>0</v>
      </c>
      <c r="E73" s="169">
        <f>IF('общие характеристики'!AA83&gt;0,'общие характеристики'!AA83/'общие характеристики'!$AA$16,0)</f>
        <v>0</v>
      </c>
      <c r="F73" s="169">
        <f t="shared" si="4"/>
        <v>0</v>
      </c>
      <c r="G73" s="169">
        <f t="shared" si="5"/>
        <v>0</v>
      </c>
      <c r="H73" s="169">
        <f t="shared" si="6"/>
        <v>0</v>
      </c>
    </row>
    <row r="74" spans="2:8" ht="15">
      <c r="B74" s="180">
        <f>'общие характеристики'!C84</f>
        <v>0</v>
      </c>
      <c r="C74" s="180">
        <f>'общие характеристики'!D84</f>
        <v>0</v>
      </c>
      <c r="D74" s="180">
        <f>'общие характеристики'!E84</f>
        <v>0</v>
      </c>
      <c r="E74" s="169">
        <f>IF('общие характеристики'!AA84&gt;0,'общие характеристики'!AA84/'общие характеристики'!$AA$16,0)</f>
        <v>0</v>
      </c>
      <c r="F74" s="169">
        <f t="shared" si="4"/>
        <v>0</v>
      </c>
      <c r="G74" s="169">
        <f t="shared" si="5"/>
        <v>0</v>
      </c>
      <c r="H74" s="169">
        <f t="shared" si="6"/>
        <v>0</v>
      </c>
    </row>
    <row r="75" spans="2:8" ht="15">
      <c r="B75" s="180">
        <f>'общие характеристики'!C85</f>
        <v>0</v>
      </c>
      <c r="C75" s="180">
        <f>'общие характеристики'!D85</f>
        <v>0</v>
      </c>
      <c r="D75" s="180">
        <f>'общие характеристики'!E85</f>
        <v>0</v>
      </c>
      <c r="E75" s="169">
        <f>IF('общие характеристики'!AA85&gt;0,'общие характеристики'!AA85/'общие характеристики'!$AA$16,0)</f>
        <v>0</v>
      </c>
      <c r="F75" s="169">
        <f t="shared" si="4"/>
        <v>0</v>
      </c>
      <c r="G75" s="169">
        <f t="shared" si="5"/>
        <v>0</v>
      </c>
      <c r="H75" s="169">
        <f t="shared" si="6"/>
        <v>0</v>
      </c>
    </row>
    <row r="76" spans="2:8" ht="15">
      <c r="B76" s="180">
        <f>'общие характеристики'!C86</f>
        <v>0</v>
      </c>
      <c r="C76" s="180">
        <f>'общие характеристики'!D86</f>
        <v>0</v>
      </c>
      <c r="D76" s="180">
        <f>'общие характеристики'!E86</f>
        <v>0</v>
      </c>
      <c r="E76" s="169">
        <f>IF('общие характеристики'!AA86&gt;0,'общие характеристики'!AA86/'общие характеристики'!$AA$16,0)</f>
        <v>0</v>
      </c>
      <c r="F76" s="169">
        <f t="shared" si="4"/>
        <v>0</v>
      </c>
      <c r="G76" s="169">
        <f t="shared" si="5"/>
        <v>0</v>
      </c>
      <c r="H76" s="169">
        <f t="shared" si="6"/>
        <v>0</v>
      </c>
    </row>
    <row r="77" spans="2:8" ht="15">
      <c r="B77" s="180">
        <f>'общие характеристики'!C87</f>
        <v>0</v>
      </c>
      <c r="C77" s="180">
        <f>'общие характеристики'!D87</f>
        <v>0</v>
      </c>
      <c r="D77" s="180">
        <f>'общие характеристики'!E87</f>
        <v>0</v>
      </c>
      <c r="E77" s="169">
        <f>IF('общие характеристики'!AA87&gt;0,'общие характеристики'!AA87/'общие характеристики'!$AA$16,0)</f>
        <v>0</v>
      </c>
      <c r="F77" s="169">
        <f t="shared" si="4"/>
        <v>0</v>
      </c>
      <c r="G77" s="169">
        <f t="shared" si="5"/>
        <v>0</v>
      </c>
      <c r="H77" s="169">
        <f t="shared" si="6"/>
        <v>0</v>
      </c>
    </row>
    <row r="78" spans="2:8" ht="15">
      <c r="B78" s="180">
        <f>'общие характеристики'!C88</f>
        <v>0</v>
      </c>
      <c r="C78" s="180">
        <f>'общие характеристики'!D88</f>
        <v>0</v>
      </c>
      <c r="D78" s="180">
        <f>'общие характеристики'!E88</f>
        <v>0</v>
      </c>
      <c r="E78" s="169">
        <f>IF('общие характеристики'!AA88&gt;0,'общие характеристики'!AA88/'общие характеристики'!$AA$16,0)</f>
        <v>0</v>
      </c>
      <c r="F78" s="169">
        <f t="shared" si="4"/>
        <v>0</v>
      </c>
      <c r="G78" s="169">
        <f t="shared" si="5"/>
        <v>0</v>
      </c>
      <c r="H78" s="169">
        <f t="shared" si="6"/>
        <v>0</v>
      </c>
    </row>
    <row r="79" spans="2:8" ht="15">
      <c r="B79" s="180">
        <f>'общие характеристики'!C89</f>
        <v>0</v>
      </c>
      <c r="C79" s="180">
        <f>'общие характеристики'!D89</f>
        <v>0</v>
      </c>
      <c r="D79" s="180">
        <f>'общие характеристики'!E89</f>
        <v>0</v>
      </c>
      <c r="E79" s="169">
        <f>IF('общие характеристики'!AA89&gt;0,'общие характеристики'!AA89/'общие характеристики'!$AA$16,0)</f>
        <v>0</v>
      </c>
      <c r="F79" s="169">
        <f t="shared" si="4"/>
        <v>0</v>
      </c>
      <c r="G79" s="169">
        <f t="shared" si="5"/>
        <v>0</v>
      </c>
      <c r="H79" s="169">
        <f t="shared" si="6"/>
        <v>0</v>
      </c>
    </row>
    <row r="80" spans="2:8" ht="15">
      <c r="B80" s="180">
        <f>'общие характеристики'!C90</f>
        <v>0</v>
      </c>
      <c r="C80" s="180">
        <f>'общие характеристики'!D90</f>
        <v>0</v>
      </c>
      <c r="D80" s="180">
        <f>'общие характеристики'!E90</f>
        <v>0</v>
      </c>
      <c r="E80" s="169">
        <f>IF('общие характеристики'!AA90&gt;0,'общие характеристики'!AA90/'общие характеристики'!$AA$16,0)</f>
        <v>0</v>
      </c>
      <c r="F80" s="169">
        <f t="shared" si="4"/>
        <v>0</v>
      </c>
      <c r="G80" s="169">
        <f t="shared" si="5"/>
        <v>0</v>
      </c>
      <c r="H80" s="169">
        <f t="shared" si="6"/>
        <v>0</v>
      </c>
    </row>
    <row r="81" spans="2:8" ht="15">
      <c r="B81" s="180">
        <f>'общие характеристики'!C91</f>
        <v>0</v>
      </c>
      <c r="C81" s="180">
        <f>'общие характеристики'!D91</f>
        <v>0</v>
      </c>
      <c r="D81" s="180">
        <f>'общие характеристики'!E91</f>
        <v>0</v>
      </c>
      <c r="E81" s="169">
        <f>IF('общие характеристики'!AA91&gt;0,'общие характеристики'!AA91/'общие характеристики'!$AA$16,0)</f>
        <v>0</v>
      </c>
      <c r="F81" s="169">
        <f t="shared" si="4"/>
        <v>0</v>
      </c>
      <c r="G81" s="169">
        <f t="shared" si="5"/>
        <v>0</v>
      </c>
      <c r="H81" s="169">
        <f t="shared" si="6"/>
        <v>0</v>
      </c>
    </row>
    <row r="82" spans="2:8" ht="15">
      <c r="B82" s="180">
        <f>'общие характеристики'!C92</f>
        <v>0</v>
      </c>
      <c r="C82" s="180">
        <f>'общие характеристики'!D92</f>
        <v>0</v>
      </c>
      <c r="D82" s="180">
        <f>'общие характеристики'!E92</f>
        <v>0</v>
      </c>
      <c r="E82" s="169">
        <f>IF('общие характеристики'!AA92&gt;0,'общие характеристики'!AA92/'общие характеристики'!$AA$16,0)</f>
        <v>0</v>
      </c>
      <c r="F82" s="169">
        <f t="shared" si="4"/>
        <v>0</v>
      </c>
      <c r="G82" s="169">
        <f t="shared" si="5"/>
        <v>0</v>
      </c>
      <c r="H82" s="169">
        <f t="shared" si="6"/>
        <v>0</v>
      </c>
    </row>
    <row r="83" spans="2:8" ht="15">
      <c r="B83" s="180">
        <f>'общие характеристики'!C93</f>
        <v>0</v>
      </c>
      <c r="C83" s="180">
        <f>'общие характеристики'!D93</f>
        <v>0</v>
      </c>
      <c r="D83" s="180">
        <f>'общие характеристики'!E93</f>
        <v>0</v>
      </c>
      <c r="E83" s="169">
        <f>IF('общие характеристики'!AA93&gt;0,'общие характеристики'!AA93/'общие характеристики'!$AA$16,0)</f>
        <v>0</v>
      </c>
      <c r="F83" s="169">
        <f t="shared" si="4"/>
        <v>0</v>
      </c>
      <c r="G83" s="169">
        <f t="shared" si="5"/>
        <v>0</v>
      </c>
      <c r="H83" s="169">
        <f t="shared" si="6"/>
        <v>0</v>
      </c>
    </row>
    <row r="84" spans="2:8" ht="15">
      <c r="B84" s="180">
        <f>'общие характеристики'!C94</f>
        <v>0</v>
      </c>
      <c r="C84" s="180">
        <f>'общие характеристики'!D94</f>
        <v>0</v>
      </c>
      <c r="D84" s="180">
        <f>'общие характеристики'!E94</f>
        <v>0</v>
      </c>
      <c r="E84" s="169">
        <f>IF('общие характеристики'!AA94&gt;0,'общие характеристики'!AA94/'общие характеристики'!$AA$16,0)</f>
        <v>0</v>
      </c>
      <c r="F84" s="169">
        <f t="shared" si="4"/>
        <v>0</v>
      </c>
      <c r="G84" s="169">
        <f t="shared" si="5"/>
        <v>0</v>
      </c>
      <c r="H84" s="169">
        <f t="shared" si="6"/>
        <v>0</v>
      </c>
    </row>
    <row r="85" spans="2:8" ht="15">
      <c r="B85" s="180">
        <f>'общие характеристики'!C95</f>
        <v>0</v>
      </c>
      <c r="C85" s="180">
        <f>'общие характеристики'!D95</f>
        <v>0</v>
      </c>
      <c r="D85" s="180">
        <f>'общие характеристики'!E95</f>
        <v>0</v>
      </c>
      <c r="E85" s="169">
        <f>IF('общие характеристики'!AA95&gt;0,'общие характеристики'!AA95/'общие характеристики'!$AA$16,0)</f>
        <v>0</v>
      </c>
      <c r="F85" s="169">
        <f t="shared" si="4"/>
        <v>0</v>
      </c>
      <c r="G85" s="169">
        <f t="shared" si="5"/>
        <v>0</v>
      </c>
      <c r="H85" s="169">
        <f t="shared" si="6"/>
        <v>0</v>
      </c>
    </row>
    <row r="86" spans="2:8" ht="15">
      <c r="B86" s="180">
        <f>'общие характеристики'!C96</f>
        <v>0</v>
      </c>
      <c r="C86" s="180">
        <f>'общие характеристики'!D96</f>
        <v>0</v>
      </c>
      <c r="D86" s="180">
        <f>'общие характеристики'!E96</f>
        <v>0</v>
      </c>
      <c r="E86" s="169">
        <f>IF('общие характеристики'!AA96&gt;0,'общие характеристики'!AA96/'общие характеристики'!$AA$16,0)</f>
        <v>0</v>
      </c>
      <c r="F86" s="169">
        <f t="shared" si="4"/>
        <v>0</v>
      </c>
      <c r="G86" s="169">
        <f t="shared" si="5"/>
        <v>0</v>
      </c>
      <c r="H86" s="169">
        <f t="shared" si="6"/>
        <v>0</v>
      </c>
    </row>
    <row r="87" spans="2:8" ht="15">
      <c r="B87" s="180">
        <f>'общие характеристики'!C97</f>
        <v>0</v>
      </c>
      <c r="C87" s="180">
        <f>'общие характеристики'!D97</f>
        <v>0</v>
      </c>
      <c r="D87" s="180">
        <f>'общие характеристики'!E97</f>
        <v>0</v>
      </c>
      <c r="E87" s="169">
        <f>IF('общие характеристики'!AA97&gt;0,'общие характеристики'!AA97/'общие характеристики'!$AA$16,0)</f>
        <v>0</v>
      </c>
      <c r="F87" s="169">
        <f t="shared" si="4"/>
        <v>0</v>
      </c>
      <c r="G87" s="169">
        <f t="shared" si="5"/>
        <v>0</v>
      </c>
      <c r="H87" s="169">
        <f t="shared" si="6"/>
        <v>0</v>
      </c>
    </row>
    <row r="88" spans="2:8" ht="15">
      <c r="B88" s="180">
        <f>'общие характеристики'!C98</f>
        <v>0</v>
      </c>
      <c r="C88" s="180">
        <f>'общие характеристики'!D98</f>
        <v>0</v>
      </c>
      <c r="D88" s="180">
        <f>'общие характеристики'!E98</f>
        <v>0</v>
      </c>
      <c r="E88" s="169">
        <f>IF('общие характеристики'!AA98&gt;0,'общие характеристики'!AA98/'общие характеристики'!$AA$16,0)</f>
        <v>0</v>
      </c>
      <c r="F88" s="169">
        <f t="shared" si="4"/>
        <v>0</v>
      </c>
      <c r="G88" s="169">
        <f t="shared" si="5"/>
        <v>0</v>
      </c>
      <c r="H88" s="169">
        <f t="shared" si="6"/>
        <v>0</v>
      </c>
    </row>
    <row r="89" spans="2:8" ht="15">
      <c r="B89" s="180">
        <f>'общие характеристики'!C99</f>
        <v>0</v>
      </c>
      <c r="C89" s="180">
        <f>'общие характеристики'!D99</f>
        <v>0</v>
      </c>
      <c r="D89" s="180">
        <f>'общие характеристики'!E99</f>
        <v>0</v>
      </c>
      <c r="E89" s="169">
        <f>IF('общие характеристики'!AA99&gt;0,'общие характеристики'!AA99/'общие характеристики'!$AA$16,0)</f>
        <v>0</v>
      </c>
      <c r="F89" s="169">
        <f t="shared" si="4"/>
        <v>0</v>
      </c>
      <c r="G89" s="169">
        <f t="shared" si="5"/>
        <v>0</v>
      </c>
      <c r="H89" s="169">
        <f t="shared" si="6"/>
        <v>0</v>
      </c>
    </row>
    <row r="90" spans="2:8" ht="15">
      <c r="B90" s="180">
        <f>'общие характеристики'!C100</f>
        <v>0</v>
      </c>
      <c r="C90" s="180">
        <f>'общие характеристики'!D100</f>
        <v>0</v>
      </c>
      <c r="D90" s="180">
        <f>'общие характеристики'!E100</f>
        <v>0</v>
      </c>
      <c r="E90" s="169">
        <f>IF('общие характеристики'!AA100&gt;0,'общие характеристики'!AA100/'общие характеристики'!$AA$16,0)</f>
        <v>0</v>
      </c>
      <c r="F90" s="169">
        <f t="shared" si="4"/>
        <v>0</v>
      </c>
      <c r="G90" s="169">
        <f t="shared" si="5"/>
        <v>0</v>
      </c>
      <c r="H90" s="169">
        <f t="shared" si="6"/>
        <v>0</v>
      </c>
    </row>
    <row r="91" spans="2:8" ht="15">
      <c r="B91" s="180">
        <f>'общие характеристики'!C101</f>
        <v>0</v>
      </c>
      <c r="C91" s="180">
        <f>'общие характеристики'!D101</f>
        <v>0</v>
      </c>
      <c r="D91" s="180">
        <f>'общие характеристики'!E101</f>
        <v>0</v>
      </c>
      <c r="E91" s="169">
        <f>IF('общие характеристики'!AA101&gt;0,'общие характеристики'!AA101/'общие характеристики'!$AA$16,0)</f>
        <v>0</v>
      </c>
      <c r="F91" s="169">
        <f t="shared" si="4"/>
        <v>0</v>
      </c>
      <c r="G91" s="169">
        <f t="shared" si="5"/>
        <v>0</v>
      </c>
      <c r="H91" s="169">
        <f t="shared" si="6"/>
        <v>0</v>
      </c>
    </row>
    <row r="92" spans="2:8" ht="15">
      <c r="B92" s="180">
        <f>'общие характеристики'!C102</f>
        <v>0</v>
      </c>
      <c r="C92" s="180">
        <f>'общие характеристики'!D102</f>
        <v>0</v>
      </c>
      <c r="D92" s="180">
        <f>'общие характеристики'!E102</f>
        <v>0</v>
      </c>
      <c r="E92" s="169">
        <f>IF('общие характеристики'!AA102&gt;0,'общие характеристики'!AA102/'общие характеристики'!$AA$16,0)</f>
        <v>0</v>
      </c>
      <c r="F92" s="169">
        <f t="shared" si="4"/>
        <v>0</v>
      </c>
      <c r="G92" s="169">
        <f t="shared" si="5"/>
        <v>0</v>
      </c>
      <c r="H92" s="169">
        <f t="shared" si="6"/>
        <v>0</v>
      </c>
    </row>
    <row r="93" spans="2:8" ht="15">
      <c r="B93" s="180">
        <f>'общие характеристики'!C103</f>
        <v>0</v>
      </c>
      <c r="C93" s="180">
        <f>'общие характеристики'!D103</f>
        <v>0</v>
      </c>
      <c r="D93" s="180">
        <f>'общие характеристики'!E103</f>
        <v>0</v>
      </c>
      <c r="E93" s="169">
        <f>IF('общие характеристики'!AA103&gt;0,'общие характеристики'!AA103/'общие характеристики'!$AA$16,0)</f>
        <v>0</v>
      </c>
      <c r="F93" s="169">
        <f t="shared" si="4"/>
        <v>0</v>
      </c>
      <c r="G93" s="169">
        <f t="shared" si="5"/>
        <v>0</v>
      </c>
      <c r="H93" s="169">
        <f t="shared" si="6"/>
        <v>0</v>
      </c>
    </row>
    <row r="94" spans="2:8" ht="15">
      <c r="B94" s="180">
        <f>'общие характеристики'!C104</f>
        <v>0</v>
      </c>
      <c r="C94" s="180">
        <f>'общие характеристики'!D104</f>
        <v>0</v>
      </c>
      <c r="D94" s="180">
        <f>'общие характеристики'!E104</f>
        <v>0</v>
      </c>
      <c r="E94" s="169">
        <f>IF('общие характеристики'!AA104&gt;0,'общие характеристики'!AA104/'общие характеристики'!$AA$16,0)</f>
        <v>0</v>
      </c>
      <c r="F94" s="169">
        <f t="shared" si="4"/>
        <v>0</v>
      </c>
      <c r="G94" s="169">
        <f t="shared" si="5"/>
        <v>0</v>
      </c>
      <c r="H94" s="169">
        <f t="shared" si="6"/>
        <v>0</v>
      </c>
    </row>
    <row r="95" spans="2:8" ht="15">
      <c r="B95" s="180">
        <f>'общие характеристики'!C105</f>
        <v>0</v>
      </c>
      <c r="C95" s="180">
        <f>'общие характеристики'!D105</f>
        <v>0</v>
      </c>
      <c r="D95" s="180">
        <f>'общие характеристики'!E105</f>
        <v>0</v>
      </c>
      <c r="E95" s="169">
        <f>IF('общие характеристики'!AA105&gt;0,'общие характеристики'!AA105/'общие характеристики'!$AA$16,0)</f>
        <v>0</v>
      </c>
      <c r="F95" s="169">
        <f t="shared" si="4"/>
        <v>0</v>
      </c>
      <c r="G95" s="169">
        <f t="shared" si="5"/>
        <v>0</v>
      </c>
      <c r="H95" s="169">
        <f t="shared" si="6"/>
        <v>0</v>
      </c>
    </row>
    <row r="96" spans="2:8" ht="15">
      <c r="B96" s="180">
        <f>'общие характеристики'!C106</f>
        <v>0</v>
      </c>
      <c r="C96" s="180">
        <f>'общие характеристики'!D106</f>
        <v>0</v>
      </c>
      <c r="D96" s="180">
        <f>'общие характеристики'!E106</f>
        <v>0</v>
      </c>
      <c r="E96" s="169">
        <f>IF('общие характеристики'!AA106&gt;0,'общие характеристики'!AA106/'общие характеристики'!$AA$16,0)</f>
        <v>0</v>
      </c>
      <c r="F96" s="169">
        <f t="shared" si="4"/>
        <v>0</v>
      </c>
      <c r="G96" s="169">
        <f t="shared" si="5"/>
        <v>0</v>
      </c>
      <c r="H96" s="169">
        <f t="shared" si="6"/>
        <v>0</v>
      </c>
    </row>
    <row r="97" spans="2:8" ht="15">
      <c r="B97" s="180">
        <f>'общие характеристики'!C107</f>
        <v>0</v>
      </c>
      <c r="C97" s="180">
        <f>'общие характеристики'!D107</f>
        <v>0</v>
      </c>
      <c r="D97" s="180">
        <f>'общие характеристики'!E107</f>
        <v>0</v>
      </c>
      <c r="E97" s="169">
        <f>IF('общие характеристики'!AA107&gt;0,'общие характеристики'!AA107/'общие характеристики'!$AA$16,0)</f>
        <v>0</v>
      </c>
      <c r="F97" s="169">
        <f t="shared" si="4"/>
        <v>0</v>
      </c>
      <c r="G97" s="169">
        <f t="shared" si="5"/>
        <v>0</v>
      </c>
      <c r="H97" s="169">
        <f t="shared" si="6"/>
        <v>0</v>
      </c>
    </row>
    <row r="98" spans="2:8" ht="15">
      <c r="B98" s="180">
        <f>'общие характеристики'!C108</f>
        <v>0</v>
      </c>
      <c r="C98" s="180">
        <f>'общие характеристики'!D108</f>
        <v>0</v>
      </c>
      <c r="D98" s="180">
        <f>'общие характеристики'!E108</f>
        <v>0</v>
      </c>
      <c r="E98" s="169">
        <f>IF('общие характеристики'!AA108&gt;0,'общие характеристики'!AA108/'общие характеристики'!$AA$16,0)</f>
        <v>0</v>
      </c>
      <c r="F98" s="169">
        <f t="shared" si="4"/>
        <v>0</v>
      </c>
      <c r="G98" s="169">
        <f t="shared" si="5"/>
        <v>0</v>
      </c>
      <c r="H98" s="169">
        <f t="shared" si="6"/>
        <v>0</v>
      </c>
    </row>
    <row r="99" spans="2:8" ht="15">
      <c r="B99" s="180">
        <f>'общие характеристики'!C109</f>
        <v>0</v>
      </c>
      <c r="C99" s="180">
        <f>'общие характеристики'!D109</f>
        <v>0</v>
      </c>
      <c r="D99" s="180">
        <f>'общие характеристики'!E109</f>
        <v>0</v>
      </c>
      <c r="E99" s="169">
        <f>IF('общие характеристики'!AA109&gt;0,'общие характеристики'!AA109/'общие характеристики'!$AA$16,0)</f>
        <v>0</v>
      </c>
      <c r="F99" s="169">
        <f t="shared" si="4"/>
        <v>0</v>
      </c>
      <c r="G99" s="169">
        <f t="shared" si="5"/>
        <v>0</v>
      </c>
      <c r="H99" s="169">
        <f t="shared" si="6"/>
        <v>0</v>
      </c>
    </row>
    <row r="100" spans="2:8" ht="15">
      <c r="B100" s="180">
        <f>'общие характеристики'!C110</f>
        <v>0</v>
      </c>
      <c r="C100" s="180">
        <f>'общие характеристики'!D110</f>
        <v>0</v>
      </c>
      <c r="D100" s="180">
        <f>'общие характеристики'!E110</f>
        <v>0</v>
      </c>
      <c r="E100" s="169">
        <f>IF('общие характеристики'!AA110&gt;0,'общие характеристики'!AA110/'общие характеристики'!$AA$16,0)</f>
        <v>0</v>
      </c>
      <c r="F100" s="169">
        <f t="shared" si="4"/>
        <v>0</v>
      </c>
      <c r="G100" s="169">
        <f t="shared" si="5"/>
        <v>0</v>
      </c>
      <c r="H100" s="169">
        <f t="shared" si="6"/>
        <v>0</v>
      </c>
    </row>
    <row r="101" spans="2:8" ht="15">
      <c r="B101" s="180">
        <f>'общие характеристики'!C111</f>
        <v>0</v>
      </c>
      <c r="C101" s="180">
        <f>'общие характеристики'!D111</f>
        <v>0</v>
      </c>
      <c r="D101" s="180">
        <f>'общие характеристики'!E111</f>
        <v>0</v>
      </c>
      <c r="E101" s="169">
        <f>IF('общие характеристики'!AA111&gt;0,'общие характеристики'!AA111/'общие характеристики'!$AA$16,0)</f>
        <v>0</v>
      </c>
      <c r="F101" s="169">
        <f t="shared" si="4"/>
        <v>0</v>
      </c>
      <c r="G101" s="169">
        <f t="shared" si="5"/>
        <v>0</v>
      </c>
      <c r="H101" s="169">
        <f t="shared" si="6"/>
        <v>0</v>
      </c>
    </row>
    <row r="102" spans="2:8" ht="15">
      <c r="B102" s="180">
        <f>'общие характеристики'!C112</f>
        <v>0</v>
      </c>
      <c r="C102" s="180">
        <f>'общие характеристики'!D112</f>
        <v>0</v>
      </c>
      <c r="D102" s="180">
        <f>'общие характеристики'!E112</f>
        <v>0</v>
      </c>
      <c r="E102" s="169">
        <f>IF('общие характеристики'!AA112&gt;0,'общие характеристики'!AA112/'общие характеристики'!$AA$16,0)</f>
        <v>0</v>
      </c>
      <c r="F102" s="169">
        <f t="shared" si="4"/>
        <v>0</v>
      </c>
      <c r="G102" s="169">
        <f t="shared" si="5"/>
        <v>0</v>
      </c>
      <c r="H102" s="169">
        <f t="shared" si="6"/>
        <v>0</v>
      </c>
    </row>
    <row r="103" spans="2:8" ht="15">
      <c r="B103" s="180">
        <f>'общие характеристики'!C113</f>
        <v>0</v>
      </c>
      <c r="C103" s="180">
        <f>'общие характеристики'!D113</f>
        <v>0</v>
      </c>
      <c r="D103" s="180">
        <f>'общие характеристики'!E113</f>
        <v>0</v>
      </c>
      <c r="E103" s="169">
        <f>IF('общие характеристики'!AA113&gt;0,'общие характеристики'!AA113/'общие характеристики'!$AA$16,0)</f>
        <v>0</v>
      </c>
      <c r="F103" s="169">
        <f t="shared" si="4"/>
        <v>0</v>
      </c>
      <c r="G103" s="169">
        <f t="shared" si="5"/>
        <v>0</v>
      </c>
      <c r="H103" s="169">
        <f t="shared" si="6"/>
        <v>0</v>
      </c>
    </row>
    <row r="104" spans="2:8" ht="15">
      <c r="B104" s="180">
        <f>'общие характеристики'!C114</f>
        <v>0</v>
      </c>
      <c r="C104" s="180">
        <f>'общие характеристики'!D114</f>
        <v>0</v>
      </c>
      <c r="D104" s="180">
        <f>'общие характеристики'!E114</f>
        <v>0</v>
      </c>
      <c r="E104" s="169">
        <f>IF('общие характеристики'!AA114&gt;0,'общие характеристики'!AA114/'общие характеристики'!$AA$16,0)</f>
        <v>0</v>
      </c>
      <c r="F104" s="169">
        <f t="shared" si="4"/>
        <v>0</v>
      </c>
      <c r="G104" s="169">
        <f t="shared" si="5"/>
        <v>0</v>
      </c>
      <c r="H104" s="169">
        <f t="shared" si="6"/>
        <v>0</v>
      </c>
    </row>
    <row r="105" spans="2:8" ht="15">
      <c r="B105" s="180">
        <f>'общие характеристики'!C115</f>
        <v>0</v>
      </c>
      <c r="C105" s="180">
        <f>'общие характеристики'!D115</f>
        <v>0</v>
      </c>
      <c r="D105" s="180">
        <f>'общие характеристики'!E115</f>
        <v>0</v>
      </c>
      <c r="E105" s="169">
        <f>IF('общие характеристики'!AA115&gt;0,'общие характеристики'!AA115/'общие характеристики'!$AA$16,0)</f>
        <v>0</v>
      </c>
      <c r="F105" s="169">
        <f t="shared" si="4"/>
        <v>0</v>
      </c>
      <c r="G105" s="169">
        <f t="shared" si="5"/>
        <v>0</v>
      </c>
      <c r="H105" s="169">
        <f t="shared" si="6"/>
        <v>0</v>
      </c>
    </row>
    <row r="106" spans="2:8" ht="15">
      <c r="B106" s="180">
        <f>'общие характеристики'!C116</f>
        <v>0</v>
      </c>
      <c r="C106" s="180">
        <f>'общие характеристики'!D116</f>
        <v>0</v>
      </c>
      <c r="D106" s="180">
        <f>'общие характеристики'!E116</f>
        <v>0</v>
      </c>
      <c r="E106" s="169">
        <f>IF('общие характеристики'!AA116&gt;0,'общие характеристики'!AA116/'общие характеристики'!$AA$16,0)</f>
        <v>0</v>
      </c>
      <c r="F106" s="169">
        <f t="shared" si="4"/>
        <v>0</v>
      </c>
      <c r="G106" s="169">
        <f t="shared" si="5"/>
        <v>0</v>
      </c>
      <c r="H106" s="169">
        <f t="shared" si="6"/>
        <v>0</v>
      </c>
    </row>
  </sheetData>
  <sheetProtection password="CC96" sheet="1" objects="1" scenarios="1" selectLockedCells="1"/>
  <mergeCells count="2">
    <mergeCell ref="B6:D6"/>
    <mergeCell ref="B2:H3"/>
  </mergeCells>
  <conditionalFormatting sqref="E7:E106">
    <cfRule type="cellIs" priority="1" dxfId="0" operator="lessThan">
      <formula>0</formula>
    </cfRule>
  </conditionalFormatting>
  <conditionalFormatting sqref="F7:H106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G8:H10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Мазур Нина Павловна</cp:lastModifiedBy>
  <cp:lastPrinted>2013-03-12T10:23:04Z</cp:lastPrinted>
  <dcterms:created xsi:type="dcterms:W3CDTF">2012-11-27T08:07:43Z</dcterms:created>
  <dcterms:modified xsi:type="dcterms:W3CDTF">2016-08-18T04:05:41Z</dcterms:modified>
  <cp:category/>
  <cp:version/>
  <cp:contentType/>
  <cp:contentStatus/>
</cp:coreProperties>
</file>