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workbookProtection workbookAlgorithmName="SHA-512" workbookHashValue="hIP1Ve2s40fjHJN/wC4EdYqeSyZMIEqQP18tdaV9a2C03j4OKETJZKiNYQAi1vbhOCZxq9wjjaSXKo2ZIsBZ8A==" workbookSpinCount="100000" workbookSaltValue="9x+2c8e9wLdgddL+b8/9bA==" lockStructure="1"/>
  <bookViews>
    <workbookView xWindow="480" yWindow="1050" windowWidth="15480" windowHeight="11055" firstSheet="6" activeTab="6"/>
  </bookViews>
  <sheets>
    <sheet name="общие характеристики" sheetId="1" state="hidden" r:id="rId1"/>
    <sheet name="цены" sheetId="8" state="hidden" r:id="rId2"/>
    <sheet name="детальное описание" sheetId="10" state="hidden" r:id="rId3"/>
    <sheet name="доходы" sheetId="6" state="hidden" r:id="rId4"/>
    <sheet name="затраты" sheetId="7" state="hidden" r:id="rId5"/>
    <sheet name="списки" sheetId="4" state="hidden" r:id="rId6"/>
    <sheet name="конкурсная карта" sheetId="9" r:id="rId7"/>
    <sheet name="спецификация" sheetId="11" state="hidden" r:id="rId8"/>
  </sheets>
  <definedNames>
    <definedName name="демонтаж">'списки'!$A$2:$A$3</definedName>
    <definedName name="_xlnm.Print_Area" localSheetId="3">'доходы'!$A$2:$P$38</definedName>
    <definedName name="_xlnm.Print_Area" localSheetId="5">'списки'!$A$1:$D$8</definedName>
    <definedName name="_xlnm.Print_Area" localSheetId="1">'цены'!$A$1:$H$24</definedName>
    <definedName name="типАТС">'списки'!$C$2:$C$5</definedName>
    <definedName name="филиал">'списки'!$B$2:$B$8</definedName>
  </definedNames>
  <calcPr calcId="152511" refMode="R1C1"/>
</workbook>
</file>

<file path=xl/sharedStrings.xml><?xml version="1.0" encoding="utf-8"?>
<sst xmlns="http://schemas.openxmlformats.org/spreadsheetml/2006/main" count="315" uniqueCount="199">
  <si>
    <t>руб. (без НДС)</t>
  </si>
  <si>
    <t>руб. (с НДС)</t>
  </si>
  <si>
    <t>Филиал</t>
  </si>
  <si>
    <t>МРФ</t>
  </si>
  <si>
    <t>ЕФ</t>
  </si>
  <si>
    <t>ПФ</t>
  </si>
  <si>
    <t>ЧФ</t>
  </si>
  <si>
    <t>ХМФ</t>
  </si>
  <si>
    <t>ЯНФ</t>
  </si>
  <si>
    <t>декадно-шаговая</t>
  </si>
  <si>
    <t>координатная</t>
  </si>
  <si>
    <t>типАТС</t>
  </si>
  <si>
    <t>филиал</t>
  </si>
  <si>
    <t>Адрес объекта</t>
  </si>
  <si>
    <t>Золото</t>
  </si>
  <si>
    <t>гр.</t>
  </si>
  <si>
    <t>Серебро</t>
  </si>
  <si>
    <t>Платина</t>
  </si>
  <si>
    <t>Медь</t>
  </si>
  <si>
    <t>Алюминий</t>
  </si>
  <si>
    <t>кг.</t>
  </si>
  <si>
    <t>Au</t>
  </si>
  <si>
    <t>Ag</t>
  </si>
  <si>
    <t>Pt</t>
  </si>
  <si>
    <t>Cu</t>
  </si>
  <si>
    <t>Al</t>
  </si>
  <si>
    <t>расчетная стоимость</t>
  </si>
  <si>
    <t>экспертная оценка</t>
  </si>
  <si>
    <t>Вид АТС</t>
  </si>
  <si>
    <t>комплектность</t>
  </si>
  <si>
    <t>только для координатных АТС</t>
  </si>
  <si>
    <t>№ позиции</t>
  </si>
  <si>
    <t>расчетная дата</t>
  </si>
  <si>
    <t>руб. в месяц (без НДС)</t>
  </si>
  <si>
    <t>Примечания</t>
  </si>
  <si>
    <t>в т.ч. масса станционного кабеля</t>
  </si>
  <si>
    <t>Монтированная емкость
 АТС</t>
  </si>
  <si>
    <t>абонентских номеров</t>
  </si>
  <si>
    <t>регион, город, улица, строение, этаж</t>
  </si>
  <si>
    <t>Общее количество плат</t>
  </si>
  <si>
    <t>Масса цветных металлов 
(по учетным данным)</t>
  </si>
  <si>
    <t>Масса драгоценных металлов 
(по учетным данным)</t>
  </si>
  <si>
    <t xml:space="preserve">Страна/завод изготовитель многократных координатных соединителей
(МКС) </t>
  </si>
  <si>
    <t>Типы
многократных координатных соединителей
(МКС)</t>
  </si>
  <si>
    <t>шт</t>
  </si>
  <si>
    <t>Таблица стоимости драгоценных металлов</t>
  </si>
  <si>
    <t>Таблица стоимости цветных и черных металлов</t>
  </si>
  <si>
    <t>черный лом</t>
  </si>
  <si>
    <t xml:space="preserve">Общая стоимость металлов </t>
  </si>
  <si>
    <t>Черные металлы</t>
  </si>
  <si>
    <t>оплата одного часа работы рабочего, осуществляющего демонтаж и разборку узлов</t>
  </si>
  <si>
    <t>Затраты на транспорт</t>
  </si>
  <si>
    <t>средняя грузоподъемность транспорта, привлекаемого для вывоза оборудования</t>
  </si>
  <si>
    <t>средняя стоимость грузового транспорта с заданной грузоподъемностью</t>
  </si>
  <si>
    <t>кг</t>
  </si>
  <si>
    <t>часов</t>
  </si>
  <si>
    <t>км</t>
  </si>
  <si>
    <t>среднее расстояние 
до пункта переработки, либо до места складирования</t>
  </si>
  <si>
    <t>руб./час</t>
  </si>
  <si>
    <t>руб./км.</t>
  </si>
  <si>
    <t>ЗАТРАТЫ</t>
  </si>
  <si>
    <r>
      <t xml:space="preserve">Экономия 
</t>
    </r>
    <r>
      <rPr>
        <sz val="10"/>
        <color indexed="8"/>
        <rFont val="Times New Roman"/>
        <family val="1"/>
      </rPr>
      <t>эксплуатационных расходов</t>
    </r>
  </si>
  <si>
    <t>Прогнозный экономический эффект</t>
  </si>
  <si>
    <t>Прогнозная выручка</t>
  </si>
  <si>
    <t>Карточка расчетных цен на учетные величины содержания драгоценных металлов в ломе</t>
  </si>
  <si>
    <t>Карточка расчета среднерыночной цены лома цветных и черных металлов</t>
  </si>
  <si>
    <t xml:space="preserve">трудозатраты на демонтаж и разборку 
одного технологического узла </t>
  </si>
  <si>
    <t>статив</t>
  </si>
  <si>
    <t>плата</t>
  </si>
  <si>
    <t>вид узла</t>
  </si>
  <si>
    <t>Региональный коэффициент</t>
  </si>
  <si>
    <t>ИТОГО затрат</t>
  </si>
  <si>
    <t>раз</t>
  </si>
  <si>
    <t>СУММАРНЫЙ</t>
  </si>
  <si>
    <t>Свердловская обл.</t>
  </si>
  <si>
    <t>Курганская обл.</t>
  </si>
  <si>
    <t>Пермская обл.</t>
  </si>
  <si>
    <t>Тюменская обл.</t>
  </si>
  <si>
    <t>Челябинская обл.</t>
  </si>
  <si>
    <t>Ханты-Мансийская обл.</t>
  </si>
  <si>
    <t>Ямало-Ненецкая обл.</t>
  </si>
  <si>
    <t>удельный вес</t>
  </si>
  <si>
    <t xml:space="preserve">размеры коэффициентов изменения общего объема затрат в зависимости от региона </t>
  </si>
  <si>
    <t xml:space="preserve">регинальный коэффициент для данной методики </t>
  </si>
  <si>
    <t>территориальные коэффициенты, применяемые к общей стоимости СМР (без НДС) (данные на декабрь 2012 г.)</t>
  </si>
  <si>
    <r>
      <t xml:space="preserve">расчетная цена, 
</t>
    </r>
    <r>
      <rPr>
        <sz val="11"/>
        <color indexed="62"/>
        <rFont val="Times New Roman"/>
        <family val="1"/>
      </rPr>
      <t>руб. за грамм</t>
    </r>
  </si>
  <si>
    <r>
      <t xml:space="preserve">расчетная цена, 
</t>
    </r>
    <r>
      <rPr>
        <sz val="11"/>
        <color indexed="62"/>
        <rFont val="Times New Roman"/>
        <family val="1"/>
      </rPr>
      <t>руб. за кг</t>
    </r>
  </si>
  <si>
    <t>Фамилия, Имя, Отчество</t>
  </si>
  <si>
    <t>Контактные 
телефоны</t>
  </si>
  <si>
    <t>Должность, подразделение</t>
  </si>
  <si>
    <t>Адрес 
электронной почты</t>
  </si>
  <si>
    <t>общая стоимость
(руб, без учета НДС)</t>
  </si>
  <si>
    <t>Медь (Copper)</t>
  </si>
  <si>
    <t>Алюминий (Aluminium)</t>
  </si>
  <si>
    <t>данные сайта cbr.ru</t>
  </si>
  <si>
    <r>
      <t xml:space="preserve">учетная цена Центрального Банка Российской Федерации 
</t>
    </r>
    <r>
      <rPr>
        <sz val="11"/>
        <color theme="5" tint="-0.24997000396251678"/>
        <rFont val="Times New Roman"/>
        <family val="1"/>
      </rPr>
      <t>руб. за грамм</t>
    </r>
  </si>
  <si>
    <t>Необходимость демонтажных работ</t>
  </si>
  <si>
    <t>Общее количество стативов 
к демонтажу</t>
  </si>
  <si>
    <t>Общее количество плат
 к демонтажу</t>
  </si>
  <si>
    <r>
      <t xml:space="preserve">Расчет дисконта на проведение демонтажных работ и транспортировку
</t>
    </r>
    <r>
      <rPr>
        <b/>
        <sz val="12"/>
        <color theme="5" tint="-0.24997000396251678"/>
        <rFont val="Times New Roman"/>
        <family val="1"/>
      </rPr>
      <t>*</t>
    </r>
    <r>
      <rPr>
        <i/>
        <sz val="12"/>
        <color theme="5" tint="-0.24997000396251678"/>
        <rFont val="Times New Roman"/>
        <family val="1"/>
      </rPr>
      <t>(применяется только для недемонтированного оборудования)</t>
    </r>
  </si>
  <si>
    <t>руб.</t>
  </si>
  <si>
    <t>Дисконт на демонтаж</t>
  </si>
  <si>
    <r>
      <t xml:space="preserve">Прогнозные затраты
</t>
    </r>
    <r>
      <rPr>
        <sz val="10"/>
        <color theme="1"/>
        <rFont val="Times New Roman"/>
        <family val="1"/>
      </rPr>
      <t>Дисконт 
на демонтаж и транспортировку</t>
    </r>
  </si>
  <si>
    <t>Рекомендуемая начальная цена
(для торгов)</t>
  </si>
  <si>
    <t>квазиэлектронная</t>
  </si>
  <si>
    <t>цифровая</t>
  </si>
  <si>
    <t>Дисконт на транспортировку</t>
  </si>
  <si>
    <t xml:space="preserve">Общее количество стативов </t>
  </si>
  <si>
    <t>Данные для расчета прогнозных затрат (дисконтов) и начальной цены торгов</t>
  </si>
  <si>
    <t>Справочные данные по характеристикам оборудования в составе лота</t>
  </si>
  <si>
    <t>Рекомендованная начальная цена</t>
  </si>
  <si>
    <t>Общая масса оборудования АТС</t>
  </si>
  <si>
    <t>Контактные данные</t>
  </si>
  <si>
    <t>Контактные данные представителей , отвественных за обеспечение осмотра и предоставления детализированной информации</t>
  </si>
  <si>
    <t>ФТК</t>
  </si>
  <si>
    <t>Наименование оборудования</t>
  </si>
  <si>
    <t>Инвентарный номер</t>
  </si>
  <si>
    <t>Тип АТС, 
к которой относится оборудование</t>
  </si>
  <si>
    <t>Страна производитель 
АТС, 
к которой относится оборудование</t>
  </si>
  <si>
    <t xml:space="preserve"> - ячейки, отмеченные данным цветом, заполняются пользователем</t>
  </si>
  <si>
    <t>среднерыночный процент оплаты стоимости металла от курса ЦБ РФ</t>
  </si>
  <si>
    <t>данные пользователя</t>
  </si>
  <si>
    <t>КОНКУРСНАЯ КАРТА</t>
  </si>
  <si>
    <t>ОАО "Ростелеком" предлагает к реализации оборудование, выведенное из эксплуатации</t>
  </si>
  <si>
    <r>
      <rPr>
        <b/>
        <i/>
        <sz val="12"/>
        <color indexed="8"/>
        <rFont val="Calibri"/>
        <family val="2"/>
      </rPr>
      <t>Условия участия в конкурсе и приобретения оборудования:</t>
    </r>
    <r>
      <rPr>
        <i/>
        <sz val="12"/>
        <color indexed="8"/>
        <rFont val="Calibri"/>
        <family val="2"/>
      </rPr>
      <t xml:space="preserve">
1. Участник конкурса своими силами и за свой счет проводит осмотр и оценку состояния оборудования до момента выставления коммерческого предложения на ЭТП "Фабрикант";
2. В течение 1 (одного) месяца с момента заключения договора Покупатель своими силами, за свой счет, без какого либо возмещения со стороны Продавца проводит демонтаж и вывоз оборудования на свою территорию или территорию третьего лица;
3</t>
    </r>
    <r>
      <rPr>
        <b/>
        <i/>
        <sz val="12"/>
        <color indexed="8"/>
        <rFont val="Calibri"/>
        <family val="2"/>
      </rPr>
      <t>.</t>
    </r>
    <r>
      <rPr>
        <i/>
        <sz val="12"/>
        <color indexed="8"/>
        <rFont val="Calibri"/>
        <family val="2"/>
      </rPr>
      <t xml:space="preserve"> Оплата производится Покупателем путем 100% предоплаты;
4</t>
    </r>
    <r>
      <rPr>
        <b/>
        <i/>
        <sz val="12"/>
        <color indexed="8"/>
        <rFont val="Calibri"/>
        <family val="2"/>
      </rPr>
      <t>.</t>
    </r>
    <r>
      <rPr>
        <i/>
        <sz val="12"/>
        <color indexed="8"/>
        <rFont val="Calibri"/>
        <family val="2"/>
      </rPr>
      <t xml:space="preserve"> Оплата производится  единым платежом в течение 10 (десяти) рабочих дней после выставления счета по договору, путем перечисления безналичных средств на расчетный счет Продавца.</t>
    </r>
  </si>
  <si>
    <t xml:space="preserve">Начальная цена </t>
  </si>
  <si>
    <t>рублей с учетом НДС (18%)</t>
  </si>
  <si>
    <t xml:space="preserve">№ </t>
  </si>
  <si>
    <t>№ п/п</t>
  </si>
  <si>
    <t>Место нахождения (адрес)</t>
  </si>
  <si>
    <t xml:space="preserve"> Тип оборудования</t>
  </si>
  <si>
    <t>Монтированная емкость станции</t>
  </si>
  <si>
    <t>Страна производитель станции</t>
  </si>
  <si>
    <t>Описание элементов станционного оборудования</t>
  </si>
  <si>
    <t>Прочее</t>
  </si>
  <si>
    <t>Тип статива</t>
  </si>
  <si>
    <t>Количество стативов</t>
  </si>
  <si>
    <t>Тип МКС</t>
  </si>
  <si>
    <t>Обозначение ТУ  (Сплав, если МКС не Российская)</t>
  </si>
  <si>
    <t>Страна изготовитель</t>
  </si>
  <si>
    <t>Количество МКС</t>
  </si>
  <si>
    <t>Тип платы</t>
  </si>
  <si>
    <t>Количество плат</t>
  </si>
  <si>
    <t>Тип реле</t>
  </si>
  <si>
    <t>Количество реле</t>
  </si>
  <si>
    <t>Масса станционного кабеля, кг</t>
  </si>
  <si>
    <t>Этаж, на котором находится станция</t>
  </si>
  <si>
    <t>Наличие грузового лифта в рабочем состоянии</t>
  </si>
  <si>
    <t>Подъездные пути</t>
  </si>
  <si>
    <t>Детальное описание оборудования</t>
  </si>
  <si>
    <t>** ПОЛЬЗОВАТЕЛЕМ ЗАПОЛНЯЮТСЯ ДАННЫЕ НА ЛИСТАХ "общие характеристики", "цены", "детальное описание"</t>
  </si>
  <si>
    <t>*   Пользователем заполняются данные в соответствии с ФАКТИЧЕСКИМ СОСТОЯНИЕМ ОБОРУДОВАНИЯ</t>
  </si>
  <si>
    <t>ИТОГО</t>
  </si>
  <si>
    <t xml:space="preserve">Черные металлы </t>
  </si>
  <si>
    <t>Черные металлы (Steel bilet)</t>
  </si>
  <si>
    <t>демонтировано</t>
  </si>
  <si>
    <t>требуется демонтаж</t>
  </si>
  <si>
    <t xml:space="preserve">Общая масса станционного оборудования </t>
  </si>
  <si>
    <t>Общая масса станционного оборудования для транспортировки</t>
  </si>
  <si>
    <t>РАСЧЕТ СТОИМОСТИ</t>
  </si>
  <si>
    <t xml:space="preserve"> * расчетные отклонения</t>
  </si>
  <si>
    <t>Наименование</t>
  </si>
  <si>
    <t>Доля в общей стоимости лота</t>
  </si>
  <si>
    <t>Стоимость, 
рублей без НДС</t>
  </si>
  <si>
    <t>НДС (18%), 
рублей</t>
  </si>
  <si>
    <t>Стоимость, 
рублей с НДС(18%)</t>
  </si>
  <si>
    <t xml:space="preserve">Демонтировано / Требует демонтажа </t>
  </si>
  <si>
    <t>Затраты на демонтаж</t>
  </si>
  <si>
    <t>данные прайса</t>
  </si>
  <si>
    <t>указать название компании</t>
  </si>
  <si>
    <t>*** МПГ - Металлы платиновой группы</t>
  </si>
  <si>
    <t>Год ввода в эксплуатацию</t>
  </si>
  <si>
    <t>МПГ***, в т.ч. рутений, родий, палладий, осмий, иридий</t>
  </si>
  <si>
    <t>Ru, Rh, Pd, Os, Ir</t>
  </si>
  <si>
    <t>Свинец</t>
  </si>
  <si>
    <t>Pb</t>
  </si>
  <si>
    <t>Год выпуска АТС</t>
  </si>
  <si>
    <t>Свинец
(Plumbum)</t>
  </si>
  <si>
    <t xml:space="preserve">учетная цена МПГ указывается за Палладий Pb </t>
  </si>
  <si>
    <t>Год выпуска станции</t>
  </si>
  <si>
    <t>По вопросам о состоянии и месторасположении оборудования обращаться к сотрудникам ОАО "Ростелеком", указанным в ст. 18 - 21 таблицы</t>
  </si>
  <si>
    <t>АТСК 50\200</t>
  </si>
  <si>
    <t>есть</t>
  </si>
  <si>
    <t>Болгария</t>
  </si>
  <si>
    <t>20.20.3/20.20.6</t>
  </si>
  <si>
    <t>Вторчермет</t>
  </si>
  <si>
    <t>2155922</t>
  </si>
  <si>
    <t>Пермский край, г. Пермь, ул. Крупской, 2</t>
  </si>
  <si>
    <t>Голумбиевский Станислав Рудольфович</t>
  </si>
  <si>
    <t>Начальник ЛТЦ Пермский район</t>
  </si>
  <si>
    <t>8 (342) 235-41-25</t>
  </si>
  <si>
    <t>golumbievski-sr@ural.rt.ru</t>
  </si>
  <si>
    <t>АТСК 50/200 50N д.Нестюково д</t>
  </si>
  <si>
    <t>252.119.006 (серебро)</t>
  </si>
  <si>
    <t>РСЛО,ШК, РПУ, РА, ЗИУ</t>
  </si>
  <si>
    <t>РПН</t>
  </si>
  <si>
    <t>нет</t>
  </si>
  <si>
    <t>1, 2</t>
  </si>
  <si>
    <t>По вопросам участия в конкурсе: Даниелян Жанна Сергеевна, +7 (343) 379-12-24, danielyan-zhs@ural.rt.ru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</si>
</sst>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1" formatCode="_-* #,##0_р_._-;\-* #,##0_р_._-;_-* &quot;-&quot;_р_._-;_-@_-"/>
    <numFmt numFmtId="43" formatCode="_-* #,##0.00_р_._-;\-* #,##0.00_р_._-;_-* &quot;-&quot;??_р_._-;_-@_-"/>
    <numFmt numFmtId="164" formatCode="[$-FC19]dd\ mmmm\ yyyy\ \г\.;@"/>
    <numFmt numFmtId="165" formatCode="_-* #,##0.00000_р_._-;\-* #,##0.00000_р_._-;_-* &quot;-&quot;?????_р_._-;_-@_-"/>
    <numFmt numFmtId="166" formatCode="_-* #,##0.000_р_._-;\-* #,##0.000_р_._-;_-* &quot;-&quot;???_р_._-;_-@_-"/>
    <numFmt numFmtId="167" formatCode="_-* #,##0.0000_р_._-;\-* #,##0.0000_р_._-;_-* &quot;-&quot;????_р_._-;_-@_-"/>
    <numFmt numFmtId="168" formatCode="#,##0.0000"/>
    <numFmt numFmtId="169" formatCode="#,##0.000"/>
  </numFmts>
  <fonts count="47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color indexed="62"/>
      <name val="Times New Roman"/>
      <family val="1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rgb="FF15629C"/>
      <name val="Arial"/>
      <family val="2"/>
    </font>
    <font>
      <b/>
      <sz val="10"/>
      <color theme="1"/>
      <name val="Calibri"/>
      <family val="2"/>
      <scheme val="minor"/>
    </font>
    <font>
      <b/>
      <sz val="11"/>
      <color theme="1"/>
      <name val="Times New Roman"/>
      <family val="1"/>
    </font>
    <font>
      <i/>
      <sz val="10"/>
      <color theme="1"/>
      <name val="Times New Roman"/>
      <family val="1"/>
    </font>
    <font>
      <i/>
      <sz val="11"/>
      <color theme="1"/>
      <name val="Calibri"/>
      <family val="2"/>
      <scheme val="minor"/>
    </font>
    <font>
      <b/>
      <i/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name val="Calibri"/>
      <family val="2"/>
      <scheme val="minor"/>
    </font>
    <font>
      <b/>
      <sz val="10"/>
      <color theme="5" tint="-0.24997000396251678"/>
      <name val="Times New Roman"/>
      <family val="1"/>
    </font>
    <font>
      <b/>
      <sz val="10"/>
      <color theme="4" tint="-0.24997000396251678"/>
      <name val="Times New Roman"/>
      <family val="1"/>
    </font>
    <font>
      <i/>
      <sz val="11"/>
      <color theme="1"/>
      <name val="Times New Roman"/>
      <family val="1"/>
    </font>
    <font>
      <b/>
      <sz val="11"/>
      <color theme="5" tint="-0.24997000396251678"/>
      <name val="Times New Roman"/>
      <family val="1"/>
    </font>
    <font>
      <sz val="11"/>
      <color theme="5" tint="-0.24997000396251678"/>
      <name val="Times New Roman"/>
      <family val="1"/>
    </font>
    <font>
      <b/>
      <sz val="12"/>
      <color theme="5" tint="-0.24997000396251678"/>
      <name val="Times New Roman"/>
      <family val="1"/>
    </font>
    <font>
      <i/>
      <sz val="12"/>
      <color theme="5" tint="-0.24997000396251678"/>
      <name val="Times New Roman"/>
      <family val="1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5" tint="-0.4999699890613556"/>
      <name val="Times New Roman"/>
      <family val="1"/>
    </font>
    <font>
      <sz val="16"/>
      <color indexed="8"/>
      <name val="Calibri"/>
      <family val="2"/>
    </font>
    <font>
      <b/>
      <sz val="20"/>
      <color indexed="8"/>
      <name val="Times New Roman"/>
      <family val="1"/>
    </font>
    <font>
      <sz val="12"/>
      <name val="Times New Roman"/>
      <family val="1"/>
    </font>
    <font>
      <i/>
      <sz val="12"/>
      <color indexed="8"/>
      <name val="Calibri"/>
      <family val="2"/>
    </font>
    <font>
      <b/>
      <i/>
      <sz val="12"/>
      <color indexed="8"/>
      <name val="Calibri"/>
      <family val="2"/>
    </font>
    <font>
      <b/>
      <i/>
      <sz val="14"/>
      <color indexed="8"/>
      <name val="Calibri"/>
      <family val="2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6"/>
      <color indexed="8"/>
      <name val="Times New Roman"/>
      <family val="1"/>
    </font>
    <font>
      <sz val="10"/>
      <name val="Arial Cyr"/>
      <family val="2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b/>
      <sz val="12"/>
      <color theme="5" tint="-0.24997000396251678"/>
      <name val="Calibri"/>
      <family val="2"/>
      <scheme val="minor"/>
    </font>
    <font>
      <b/>
      <i/>
      <sz val="10"/>
      <color theme="5" tint="-0.24997000396251678"/>
      <name val="Times New Roman"/>
      <family val="1"/>
    </font>
    <font>
      <i/>
      <sz val="11"/>
      <color theme="5" tint="-0.24997000396251678"/>
      <name val="Calibri"/>
      <family val="2"/>
      <scheme val="minor"/>
    </font>
    <font>
      <i/>
      <sz val="11"/>
      <color theme="5" tint="-0.24997000396251678"/>
      <name val="Times New Roman"/>
      <family val="1"/>
    </font>
  </fonts>
  <fills count="15">
    <fill>
      <patternFill/>
    </fill>
    <fill>
      <patternFill patternType="gray125"/>
    </fill>
    <fill>
      <patternFill patternType="solid">
        <fgColor theme="8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7999799847602844"/>
        <bgColor indexed="64"/>
      </patternFill>
    </fill>
  </fills>
  <borders count="6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 style="thin"/>
      <right style="medium"/>
      <top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 style="thin"/>
      <right style="medium"/>
      <top style="thin"/>
      <bottom style="medium"/>
    </border>
    <border>
      <left/>
      <right style="medium"/>
      <top/>
      <bottom/>
    </border>
    <border>
      <left/>
      <right/>
      <top/>
      <bottom style="medium"/>
    </border>
    <border>
      <left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/>
      <top style="medium"/>
      <bottom/>
    </border>
    <border>
      <left style="medium"/>
      <right style="medium"/>
      <top style="medium"/>
      <bottom/>
    </border>
    <border>
      <left style="thin"/>
      <right style="thin"/>
      <top style="medium"/>
      <bottom style="thin"/>
    </border>
    <border>
      <left style="medium"/>
      <right style="thin"/>
      <top/>
      <bottom style="thin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/>
      <bottom/>
    </border>
    <border>
      <left style="thin"/>
      <right/>
      <top/>
      <bottom style="medium"/>
    </border>
    <border>
      <left style="medium"/>
      <right style="medium"/>
      <top/>
      <bottom style="medium"/>
    </border>
    <border>
      <left style="thin"/>
      <right/>
      <top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/>
    </border>
    <border>
      <left/>
      <right style="medium"/>
      <top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/>
      <bottom style="medium"/>
    </border>
    <border>
      <left style="thin"/>
      <right/>
      <top/>
      <bottom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0">
      <alignment/>
      <protection/>
    </xf>
  </cellStyleXfs>
  <cellXfs count="384">
    <xf numFmtId="0" fontId="0" fillId="0" borderId="0" xfId="0"/>
    <xf numFmtId="0" fontId="9" fillId="2" borderId="1" xfId="0" applyFont="1" applyFill="1" applyBorder="1" applyAlignment="1">
      <alignment horizontal="center" vertical="center" wrapText="1"/>
    </xf>
    <xf numFmtId="43" fontId="9" fillId="3" borderId="1" xfId="0" applyNumberFormat="1" applyFont="1" applyFill="1" applyBorder="1" applyAlignment="1" applyProtection="1">
      <alignment horizontal="center" vertical="center" wrapText="1"/>
      <protection/>
    </xf>
    <xf numFmtId="0" fontId="0" fillId="4" borderId="0" xfId="0" applyFill="1"/>
    <xf numFmtId="0" fontId="7" fillId="4" borderId="0" xfId="0" applyFont="1" applyFill="1" applyAlignment="1">
      <alignment vertical="center"/>
    </xf>
    <xf numFmtId="0" fontId="7" fillId="4" borderId="0" xfId="0" applyFont="1" applyFill="1" applyAlignment="1">
      <alignment horizontal="center"/>
    </xf>
    <xf numFmtId="0" fontId="0" fillId="4" borderId="0" xfId="0" applyFill="1" applyAlignment="1">
      <alignment vertical="center" wrapText="1"/>
    </xf>
    <xf numFmtId="0" fontId="10" fillId="4" borderId="0" xfId="0" applyFont="1" applyFill="1" applyAlignment="1">
      <alignment horizontal="left" vertical="center" wrapText="1"/>
    </xf>
    <xf numFmtId="0" fontId="0" fillId="4" borderId="1" xfId="0" applyFill="1" applyBorder="1"/>
    <xf numFmtId="0" fontId="0" fillId="4" borderId="2" xfId="0" applyFill="1" applyBorder="1"/>
    <xf numFmtId="0" fontId="7" fillId="5" borderId="1" xfId="0" applyFont="1" applyFill="1" applyBorder="1" applyAlignment="1">
      <alignment horizontal="center"/>
    </xf>
    <xf numFmtId="164" fontId="11" fillId="6" borderId="3" xfId="0" applyNumberFormat="1" applyFont="1" applyFill="1" applyBorder="1" applyAlignment="1">
      <alignment horizontal="center"/>
    </xf>
    <xf numFmtId="0" fontId="12" fillId="5" borderId="4" xfId="0" applyFont="1" applyFill="1" applyBorder="1" applyAlignment="1">
      <alignment horizontal="center"/>
    </xf>
    <xf numFmtId="0" fontId="0" fillId="4" borderId="0" xfId="0" applyFill="1" applyProtection="1">
      <protection/>
    </xf>
    <xf numFmtId="0" fontId="7" fillId="4" borderId="0" xfId="0" applyFont="1" applyFill="1" applyAlignment="1" applyProtection="1">
      <alignment vertical="center"/>
      <protection/>
    </xf>
    <xf numFmtId="0" fontId="7" fillId="4" borderId="0" xfId="0" applyFont="1" applyFill="1" applyAlignment="1" applyProtection="1">
      <alignment horizontal="center"/>
      <protection/>
    </xf>
    <xf numFmtId="0" fontId="0" fillId="4" borderId="0" xfId="0" applyFill="1" applyAlignment="1" applyProtection="1">
      <alignment horizontal="center"/>
      <protection/>
    </xf>
    <xf numFmtId="0" fontId="13" fillId="3" borderId="1" xfId="0" applyFont="1" applyFill="1" applyBorder="1" applyAlignment="1" applyProtection="1">
      <alignment horizontal="center" vertical="center" wrapText="1"/>
      <protection/>
    </xf>
    <xf numFmtId="0" fontId="3" fillId="7" borderId="4" xfId="0" applyFont="1" applyFill="1" applyBorder="1" applyAlignment="1" applyProtection="1">
      <alignment horizontal="center" vertical="center" wrapText="1"/>
      <protection/>
    </xf>
    <xf numFmtId="0" fontId="3" fillId="7" borderId="1" xfId="0" applyFont="1" applyFill="1" applyBorder="1" applyAlignment="1" applyProtection="1">
      <alignment horizontal="center" vertical="center" wrapText="1"/>
      <protection/>
    </xf>
    <xf numFmtId="0" fontId="3" fillId="6" borderId="1" xfId="0" applyFont="1" applyFill="1" applyBorder="1" applyAlignment="1" applyProtection="1">
      <alignment horizontal="center" vertical="center" wrapText="1"/>
      <protection/>
    </xf>
    <xf numFmtId="0" fontId="7" fillId="4" borderId="0" xfId="0" applyFont="1" applyFill="1" applyProtection="1">
      <protection/>
    </xf>
    <xf numFmtId="0" fontId="14" fillId="4" borderId="0" xfId="0" applyFont="1" applyFill="1"/>
    <xf numFmtId="164" fontId="11" fillId="4" borderId="0" xfId="0" applyNumberFormat="1" applyFont="1" applyFill="1" applyBorder="1" applyAlignment="1">
      <alignment horizontal="center"/>
    </xf>
    <xf numFmtId="164" fontId="11" fillId="4" borderId="0" xfId="0" applyNumberFormat="1" applyFont="1" applyFill="1" applyBorder="1" applyAlignment="1" applyProtection="1">
      <alignment horizontal="center"/>
      <protection locked="0"/>
    </xf>
    <xf numFmtId="0" fontId="13" fillId="2" borderId="1" xfId="0" applyFont="1" applyFill="1" applyBorder="1" applyAlignment="1" applyProtection="1">
      <alignment horizontal="center" vertical="center" wrapText="1"/>
      <protection/>
    </xf>
    <xf numFmtId="0" fontId="9" fillId="2" borderId="5" xfId="0" applyFont="1" applyFill="1" applyBorder="1" applyAlignment="1">
      <alignment horizontal="center" vertical="center" wrapText="1"/>
    </xf>
    <xf numFmtId="0" fontId="0" fillId="4" borderId="0" xfId="0" applyFill="1" applyBorder="1"/>
    <xf numFmtId="0" fontId="12" fillId="4" borderId="0" xfId="0" applyFont="1" applyFill="1" applyBorder="1" applyAlignment="1">
      <alignment/>
    </xf>
    <xf numFmtId="9" fontId="9" fillId="4" borderId="0" xfId="0" applyNumberFormat="1" applyFont="1" applyFill="1" applyBorder="1" applyAlignment="1">
      <alignment horizontal="center" vertical="center" wrapText="1"/>
    </xf>
    <xf numFmtId="43" fontId="12" fillId="4" borderId="0" xfId="0" applyNumberFormat="1" applyFont="1" applyFill="1" applyBorder="1" applyAlignment="1">
      <alignment vertical="center"/>
    </xf>
    <xf numFmtId="0" fontId="9" fillId="4" borderId="0" xfId="0" applyFont="1" applyFill="1" applyBorder="1" applyAlignment="1">
      <alignment horizontal="center" vertical="center" wrapText="1"/>
    </xf>
    <xf numFmtId="0" fontId="15" fillId="4" borderId="0" xfId="0" applyFont="1" applyFill="1" applyBorder="1" applyAlignment="1">
      <alignment horizontal="center" vertical="center" wrapText="1"/>
    </xf>
    <xf numFmtId="43" fontId="8" fillId="4" borderId="0" xfId="0" applyNumberFormat="1" applyFont="1" applyFill="1" applyBorder="1"/>
    <xf numFmtId="0" fontId="7" fillId="4" borderId="0" xfId="0" applyFont="1" applyFill="1" applyBorder="1" applyAlignment="1">
      <alignment vertical="center"/>
    </xf>
    <xf numFmtId="43" fontId="7" fillId="2" borderId="6" xfId="0" applyNumberFormat="1" applyFont="1" applyFill="1" applyBorder="1"/>
    <xf numFmtId="43" fontId="0" fillId="4" borderId="1" xfId="0" applyNumberFormat="1" applyFill="1" applyBorder="1"/>
    <xf numFmtId="49" fontId="13" fillId="6" borderId="5" xfId="0" applyNumberFormat="1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43" fontId="7" fillId="3" borderId="7" xfId="0" applyNumberFormat="1" applyFont="1" applyFill="1" applyBorder="1" applyAlignment="1">
      <alignment vertical="center"/>
    </xf>
    <xf numFmtId="0" fontId="8" fillId="3" borderId="1" xfId="0" applyFont="1" applyFill="1" applyBorder="1" applyAlignment="1">
      <alignment horizontal="center" vertical="center" wrapText="1"/>
    </xf>
    <xf numFmtId="49" fontId="13" fillId="6" borderId="1" xfId="0" applyNumberFormat="1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49" fontId="13" fillId="6" borderId="2" xfId="0" applyNumberFormat="1" applyFont="1" applyFill="1" applyBorder="1" applyAlignment="1">
      <alignment horizontal="center" vertical="center" wrapText="1"/>
    </xf>
    <xf numFmtId="43" fontId="7" fillId="3" borderId="8" xfId="0" applyNumberFormat="1" applyFont="1" applyFill="1" applyBorder="1" applyAlignment="1">
      <alignment vertical="center"/>
    </xf>
    <xf numFmtId="166" fontId="7" fillId="3" borderId="9" xfId="0" applyNumberFormat="1" applyFont="1" applyFill="1" applyBorder="1" applyAlignment="1">
      <alignment vertical="center"/>
    </xf>
    <xf numFmtId="0" fontId="7" fillId="3" borderId="10" xfId="0" applyNumberFormat="1" applyFont="1" applyFill="1" applyBorder="1" applyAlignment="1">
      <alignment horizontal="center" vertical="center"/>
    </xf>
    <xf numFmtId="49" fontId="13" fillId="6" borderId="11" xfId="0" applyNumberFormat="1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/>
    </xf>
    <xf numFmtId="49" fontId="13" fillId="6" borderId="12" xfId="0" applyNumberFormat="1" applyFont="1" applyFill="1" applyBorder="1" applyAlignment="1">
      <alignment horizontal="center" vertical="center" wrapText="1"/>
    </xf>
    <xf numFmtId="43" fontId="0" fillId="4" borderId="0" xfId="0" applyNumberFormat="1" applyFill="1"/>
    <xf numFmtId="164" fontId="11" fillId="5" borderId="3" xfId="0" applyNumberFormat="1" applyFont="1" applyFill="1" applyBorder="1" applyAlignment="1">
      <alignment horizontal="center"/>
    </xf>
    <xf numFmtId="43" fontId="0" fillId="4" borderId="2" xfId="0" applyNumberFormat="1" applyFill="1" applyBorder="1"/>
    <xf numFmtId="43" fontId="7" fillId="3" borderId="13" xfId="0" applyNumberFormat="1" applyFont="1" applyFill="1" applyBorder="1"/>
    <xf numFmtId="0" fontId="3" fillId="7" borderId="5" xfId="0" applyFont="1" applyFill="1" applyBorder="1" applyAlignment="1" applyProtection="1">
      <alignment horizontal="center" vertical="center" wrapText="1"/>
      <protection/>
    </xf>
    <xf numFmtId="0" fontId="7" fillId="5" borderId="2" xfId="0" applyFont="1" applyFill="1" applyBorder="1" applyAlignment="1">
      <alignment horizontal="center"/>
    </xf>
    <xf numFmtId="0" fontId="17" fillId="5" borderId="1" xfId="0" applyFont="1" applyFill="1" applyBorder="1" applyAlignment="1">
      <alignment horizontal="center"/>
    </xf>
    <xf numFmtId="0" fontId="12" fillId="5" borderId="14" xfId="0" applyFont="1" applyFill="1" applyBorder="1" applyAlignment="1">
      <alignment horizontal="center"/>
    </xf>
    <xf numFmtId="0" fontId="7" fillId="3" borderId="1" xfId="0" applyNumberFormat="1" applyFont="1" applyFill="1" applyBorder="1" applyAlignment="1">
      <alignment horizontal="center" vertical="center"/>
    </xf>
    <xf numFmtId="0" fontId="7" fillId="3" borderId="15" xfId="0" applyNumberFormat="1" applyFont="1" applyFill="1" applyBorder="1" applyAlignment="1">
      <alignment horizontal="center" vertical="center"/>
    </xf>
    <xf numFmtId="0" fontId="14" fillId="4" borderId="16" xfId="0" applyFont="1" applyFill="1" applyBorder="1"/>
    <xf numFmtId="0" fontId="0" fillId="4" borderId="16" xfId="0" applyFill="1" applyBorder="1"/>
    <xf numFmtId="0" fontId="0" fillId="4" borderId="17" xfId="0" applyFill="1" applyBorder="1"/>
    <xf numFmtId="164" fontId="11" fillId="4" borderId="17" xfId="0" applyNumberFormat="1" applyFont="1" applyFill="1" applyBorder="1" applyAlignment="1">
      <alignment horizontal="center"/>
    </xf>
    <xf numFmtId="0" fontId="8" fillId="3" borderId="18" xfId="0" applyFont="1" applyFill="1" applyBorder="1" applyAlignment="1">
      <alignment horizontal="center" vertical="center" wrapText="1"/>
    </xf>
    <xf numFmtId="49" fontId="13" fillId="6" borderId="18" xfId="0" applyNumberFormat="1" applyFont="1" applyFill="1" applyBorder="1" applyAlignment="1">
      <alignment horizontal="center" vertical="center" wrapText="1"/>
    </xf>
    <xf numFmtId="49" fontId="9" fillId="6" borderId="1" xfId="0" applyNumberFormat="1" applyFont="1" applyFill="1" applyBorder="1" applyAlignment="1">
      <alignment horizontal="center" vertical="center" wrapText="1"/>
    </xf>
    <xf numFmtId="49" fontId="9" fillId="6" borderId="9" xfId="0" applyNumberFormat="1" applyFont="1" applyFill="1" applyBorder="1" applyAlignment="1">
      <alignment horizontal="center" vertical="center" wrapText="1"/>
    </xf>
    <xf numFmtId="0" fontId="8" fillId="3" borderId="19" xfId="0" applyFont="1" applyFill="1" applyBorder="1" applyAlignment="1">
      <alignment horizontal="center" vertical="center" wrapText="1"/>
    </xf>
    <xf numFmtId="49" fontId="13" fillId="6" borderId="13" xfId="0" applyNumberFormat="1" applyFont="1" applyFill="1" applyBorder="1" applyAlignment="1">
      <alignment vertical="center" wrapText="1"/>
    </xf>
    <xf numFmtId="0" fontId="7" fillId="6" borderId="13" xfId="0" applyFont="1" applyFill="1" applyBorder="1" applyAlignment="1">
      <alignment horizontal="center"/>
    </xf>
    <xf numFmtId="0" fontId="7" fillId="3" borderId="13" xfId="0" applyFont="1" applyFill="1" applyBorder="1" applyAlignment="1">
      <alignment horizontal="center"/>
    </xf>
    <xf numFmtId="0" fontId="7" fillId="3" borderId="20" xfId="0" applyFont="1" applyFill="1" applyBorder="1" applyAlignment="1">
      <alignment horizontal="center"/>
    </xf>
    <xf numFmtId="0" fontId="7" fillId="6" borderId="13" xfId="0" applyNumberFormat="1" applyFont="1" applyFill="1" applyBorder="1" applyAlignment="1">
      <alignment horizontal="center"/>
    </xf>
    <xf numFmtId="167" fontId="7" fillId="3" borderId="13" xfId="0" applyNumberFormat="1" applyFont="1" applyFill="1" applyBorder="1" applyAlignment="1">
      <alignment horizontal="right"/>
    </xf>
    <xf numFmtId="167" fontId="7" fillId="3" borderId="20" xfId="0" applyNumberFormat="1" applyFont="1" applyFill="1" applyBorder="1" applyAlignment="1">
      <alignment horizontal="right"/>
    </xf>
    <xf numFmtId="0" fontId="7" fillId="3" borderId="13" xfId="0" applyNumberFormat="1" applyFont="1" applyFill="1" applyBorder="1" applyAlignment="1">
      <alignment horizontal="center"/>
    </xf>
    <xf numFmtId="0" fontId="7" fillId="3" borderId="20" xfId="0" applyNumberFormat="1" applyFont="1" applyFill="1" applyBorder="1" applyAlignment="1">
      <alignment horizontal="center"/>
    </xf>
    <xf numFmtId="49" fontId="13" fillId="6" borderId="19" xfId="0" applyNumberFormat="1" applyFont="1" applyFill="1" applyBorder="1" applyAlignment="1">
      <alignment vertical="center" wrapText="1"/>
    </xf>
    <xf numFmtId="0" fontId="7" fillId="6" borderId="21" xfId="0" applyFont="1" applyFill="1" applyBorder="1" applyAlignment="1">
      <alignment horizontal="center"/>
    </xf>
    <xf numFmtId="0" fontId="7" fillId="6" borderId="20" xfId="0" applyFont="1" applyFill="1" applyBorder="1" applyAlignment="1">
      <alignment horizontal="center"/>
    </xf>
    <xf numFmtId="43" fontId="8" fillId="0" borderId="1" xfId="0" applyNumberFormat="1" applyFont="1" applyFill="1" applyBorder="1"/>
    <xf numFmtId="43" fontId="8" fillId="0" borderId="5" xfId="0" applyNumberFormat="1" applyFont="1" applyFill="1" applyBorder="1"/>
    <xf numFmtId="0" fontId="15" fillId="5" borderId="1" xfId="0" applyFont="1" applyFill="1" applyBorder="1" applyAlignment="1">
      <alignment horizontal="center" vertical="center" wrapText="1"/>
    </xf>
    <xf numFmtId="0" fontId="15" fillId="5" borderId="22" xfId="0" applyFont="1" applyFill="1" applyBorder="1" applyAlignment="1">
      <alignment horizontal="center" vertical="center" wrapText="1"/>
    </xf>
    <xf numFmtId="9" fontId="15" fillId="5" borderId="11" xfId="0" applyNumberFormat="1" applyFont="1" applyFill="1" applyBorder="1" applyAlignment="1">
      <alignment horizontal="center" vertical="center" wrapText="1"/>
    </xf>
    <xf numFmtId="164" fontId="11" fillId="4" borderId="3" xfId="0" applyNumberFormat="1" applyFont="1" applyFill="1" applyBorder="1" applyAlignment="1">
      <alignment horizontal="center"/>
    </xf>
    <xf numFmtId="0" fontId="9" fillId="4" borderId="1" xfId="0" applyFont="1" applyFill="1" applyBorder="1" applyAlignment="1">
      <alignment horizontal="center" vertical="center" wrapText="1"/>
    </xf>
    <xf numFmtId="0" fontId="0" fillId="4" borderId="22" xfId="0" applyFill="1" applyBorder="1"/>
    <xf numFmtId="0" fontId="15" fillId="4" borderId="22" xfId="0" applyFont="1" applyFill="1" applyBorder="1" applyAlignment="1">
      <alignment horizontal="center" vertical="center" wrapText="1"/>
    </xf>
    <xf numFmtId="43" fontId="19" fillId="4" borderId="22" xfId="0" applyNumberFormat="1" applyFont="1" applyFill="1" applyBorder="1" applyAlignment="1">
      <alignment horizontal="center" vertical="center" wrapText="1"/>
    </xf>
    <xf numFmtId="165" fontId="12" fillId="4" borderId="0" xfId="0" applyNumberFormat="1" applyFont="1" applyFill="1" applyBorder="1" applyAlignment="1">
      <alignment vertical="center"/>
    </xf>
    <xf numFmtId="0" fontId="12" fillId="4" borderId="0" xfId="0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center" vertical="center" wrapText="1"/>
    </xf>
    <xf numFmtId="9" fontId="15" fillId="4" borderId="1" xfId="0" applyNumberFormat="1" applyFont="1" applyFill="1" applyBorder="1" applyAlignment="1">
      <alignment horizontal="center" vertical="center" wrapText="1"/>
    </xf>
    <xf numFmtId="43" fontId="19" fillId="4" borderId="23" xfId="0" applyNumberFormat="1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3" fillId="3" borderId="2" xfId="0" applyFont="1" applyFill="1" applyBorder="1" applyAlignment="1" applyProtection="1">
      <alignment horizontal="center" vertical="center" wrapText="1"/>
      <protection/>
    </xf>
    <xf numFmtId="0" fontId="3" fillId="6" borderId="2" xfId="0" applyFont="1" applyFill="1" applyBorder="1" applyAlignment="1" applyProtection="1">
      <alignment horizontal="center" vertical="center" wrapText="1"/>
      <protection/>
    </xf>
    <xf numFmtId="43" fontId="9" fillId="3" borderId="2" xfId="0" applyNumberFormat="1" applyFont="1" applyFill="1" applyBorder="1" applyAlignment="1" applyProtection="1">
      <alignment horizontal="center" vertical="center" wrapText="1"/>
      <protection/>
    </xf>
    <xf numFmtId="0" fontId="9" fillId="7" borderId="24" xfId="0" applyFont="1" applyFill="1" applyBorder="1" applyAlignment="1" applyProtection="1">
      <alignment vertical="center" wrapText="1"/>
      <protection/>
    </xf>
    <xf numFmtId="0" fontId="9" fillId="7" borderId="25" xfId="0" applyFont="1" applyFill="1" applyBorder="1" applyAlignment="1" applyProtection="1">
      <alignment vertical="center" wrapText="1"/>
      <protection/>
    </xf>
    <xf numFmtId="0" fontId="9" fillId="7" borderId="26" xfId="0" applyFont="1" applyFill="1" applyBorder="1" applyAlignment="1" applyProtection="1">
      <alignment vertical="center" wrapText="1"/>
      <protection/>
    </xf>
    <xf numFmtId="0" fontId="9" fillId="6" borderId="1" xfId="0" applyFont="1" applyFill="1" applyBorder="1" applyAlignment="1" applyProtection="1">
      <alignment horizontal="center" vertical="center" wrapText="1"/>
      <protection/>
    </xf>
    <xf numFmtId="0" fontId="9" fillId="2" borderId="4" xfId="0" applyFont="1" applyFill="1" applyBorder="1" applyAlignment="1" applyProtection="1">
      <alignment horizontal="center" vertical="center" wrapText="1"/>
      <protection/>
    </xf>
    <xf numFmtId="0" fontId="21" fillId="4" borderId="2" xfId="0" applyFont="1" applyFill="1" applyBorder="1" applyAlignment="1">
      <alignment horizontal="center" vertical="center" wrapText="1"/>
    </xf>
    <xf numFmtId="14" fontId="21" fillId="4" borderId="25" xfId="0" applyNumberFormat="1" applyFont="1" applyFill="1" applyBorder="1" applyAlignment="1">
      <alignment horizontal="center" vertical="center" wrapText="1"/>
    </xf>
    <xf numFmtId="0" fontId="3" fillId="8" borderId="1" xfId="0" applyFont="1" applyFill="1" applyBorder="1" applyAlignment="1" applyProtection="1">
      <alignment horizontal="center" vertical="center" wrapText="1"/>
      <protection/>
    </xf>
    <xf numFmtId="0" fontId="3" fillId="7" borderId="2" xfId="0" applyFont="1" applyFill="1" applyBorder="1" applyAlignment="1" applyProtection="1">
      <alignment horizontal="center" vertical="center" wrapText="1"/>
      <protection/>
    </xf>
    <xf numFmtId="0" fontId="3" fillId="6" borderId="4" xfId="0" applyFont="1" applyFill="1" applyBorder="1" applyAlignment="1" applyProtection="1">
      <alignment horizontal="center" vertical="center" wrapText="1"/>
      <protection/>
    </xf>
    <xf numFmtId="43" fontId="8" fillId="3" borderId="5" xfId="0" applyNumberFormat="1" applyFont="1" applyFill="1" applyBorder="1" applyAlignment="1" applyProtection="1">
      <alignment vertical="center" wrapText="1"/>
      <protection/>
    </xf>
    <xf numFmtId="0" fontId="3" fillId="9" borderId="4" xfId="0" applyFont="1" applyFill="1" applyBorder="1" applyAlignment="1" applyProtection="1">
      <alignment horizontal="center" vertical="center" wrapText="1"/>
      <protection/>
    </xf>
    <xf numFmtId="0" fontId="3" fillId="9" borderId="1" xfId="0" applyFont="1" applyFill="1" applyBorder="1" applyAlignment="1" applyProtection="1">
      <alignment horizontal="center" vertical="center" wrapText="1"/>
      <protection/>
    </xf>
    <xf numFmtId="0" fontId="3" fillId="9" borderId="5" xfId="0" applyFont="1" applyFill="1" applyBorder="1" applyAlignment="1" applyProtection="1">
      <alignment horizontal="center" vertical="center" wrapText="1"/>
      <protection/>
    </xf>
    <xf numFmtId="0" fontId="3" fillId="9" borderId="6" xfId="0" applyFont="1" applyFill="1" applyBorder="1" applyAlignment="1" applyProtection="1">
      <alignment horizontal="center" vertical="center" wrapText="1"/>
      <protection/>
    </xf>
    <xf numFmtId="0" fontId="13" fillId="6" borderId="1" xfId="0" applyFont="1" applyFill="1" applyBorder="1" applyAlignment="1" applyProtection="1">
      <alignment horizontal="center" vertical="center" wrapText="1"/>
      <protection/>
    </xf>
    <xf numFmtId="0" fontId="9" fillId="6" borderId="4" xfId="0" applyFont="1" applyFill="1" applyBorder="1" applyAlignment="1" applyProtection="1">
      <alignment horizontal="center" vertical="center" wrapText="1"/>
      <protection/>
    </xf>
    <xf numFmtId="0" fontId="13" fillId="6" borderId="4" xfId="0" applyFont="1" applyFill="1" applyBorder="1" applyAlignment="1" applyProtection="1">
      <alignment horizontal="center" vertical="center" wrapText="1"/>
      <protection/>
    </xf>
    <xf numFmtId="0" fontId="13" fillId="3" borderId="4" xfId="0" applyFont="1" applyFill="1" applyBorder="1" applyAlignment="1" applyProtection="1">
      <alignment horizontal="center" vertical="center" wrapText="1"/>
      <protection/>
    </xf>
    <xf numFmtId="164" fontId="26" fillId="4" borderId="0" xfId="0" applyNumberFormat="1" applyFont="1" applyFill="1" applyBorder="1" applyAlignment="1" applyProtection="1">
      <alignment horizontal="center"/>
      <protection locked="0"/>
    </xf>
    <xf numFmtId="43" fontId="9" fillId="10" borderId="1" xfId="0" applyNumberFormat="1" applyFont="1" applyFill="1" applyBorder="1" applyAlignment="1" applyProtection="1">
      <alignment horizontal="center" vertical="center" wrapText="1"/>
      <protection/>
    </xf>
    <xf numFmtId="0" fontId="9" fillId="11" borderId="1" xfId="0" applyFont="1" applyFill="1" applyBorder="1" applyAlignment="1" applyProtection="1">
      <alignment horizontal="center" vertical="center" wrapText="1"/>
      <protection/>
    </xf>
    <xf numFmtId="0" fontId="13" fillId="10" borderId="1" xfId="0" applyFont="1" applyFill="1" applyBorder="1" applyAlignment="1" applyProtection="1">
      <alignment horizontal="center" vertical="center" wrapText="1"/>
      <protection/>
    </xf>
    <xf numFmtId="43" fontId="28" fillId="8" borderId="1" xfId="0" applyNumberFormat="1" applyFont="1" applyFill="1" applyBorder="1" applyAlignment="1" applyProtection="1">
      <alignment vertical="center" wrapText="1"/>
      <protection/>
    </xf>
    <xf numFmtId="0" fontId="8" fillId="12" borderId="1" xfId="0" applyFont="1" applyFill="1" applyBorder="1" applyAlignment="1" applyProtection="1">
      <alignment horizontal="center" vertical="center" wrapText="1"/>
      <protection locked="0"/>
    </xf>
    <xf numFmtId="49" fontId="8" fillId="12" borderId="1" xfId="0" applyNumberFormat="1" applyFont="1" applyFill="1" applyBorder="1" applyAlignment="1" applyProtection="1">
      <alignment horizontal="center" vertical="center" wrapText="1"/>
      <protection locked="0"/>
    </xf>
    <xf numFmtId="1" fontId="8" fillId="12" borderId="1" xfId="0" applyNumberFormat="1" applyFont="1" applyFill="1" applyBorder="1" applyAlignment="1" applyProtection="1">
      <alignment horizontal="center" vertical="center" wrapText="1"/>
      <protection locked="0"/>
    </xf>
    <xf numFmtId="49" fontId="8" fillId="12" borderId="0" xfId="0" applyNumberFormat="1" applyFont="1" applyFill="1" applyBorder="1" applyAlignment="1" applyProtection="1">
      <alignment horizontal="center" vertical="center" wrapText="1"/>
      <protection locked="0"/>
    </xf>
    <xf numFmtId="1" fontId="8" fillId="12" borderId="2" xfId="0" applyNumberFormat="1" applyFont="1" applyFill="1" applyBorder="1" applyAlignment="1" applyProtection="1">
      <alignment horizontal="center" vertical="center" wrapText="1"/>
      <protection locked="0"/>
    </xf>
    <xf numFmtId="41" fontId="8" fillId="12" borderId="1" xfId="0" applyNumberFormat="1" applyFont="1" applyFill="1" applyBorder="1" applyAlignment="1" applyProtection="1">
      <alignment vertical="center" wrapText="1"/>
      <protection locked="0"/>
    </xf>
    <xf numFmtId="166" fontId="8" fillId="12" borderId="4" xfId="0" applyNumberFormat="1" applyFont="1" applyFill="1" applyBorder="1" applyAlignment="1" applyProtection="1">
      <alignment vertical="center" wrapText="1"/>
      <protection locked="0"/>
    </xf>
    <xf numFmtId="1" fontId="8" fillId="12" borderId="5" xfId="0" applyNumberFormat="1" applyFont="1" applyFill="1" applyBorder="1" applyAlignment="1" applyProtection="1">
      <alignment horizontal="center" vertical="center" wrapText="1"/>
      <protection locked="0"/>
    </xf>
    <xf numFmtId="43" fontId="9" fillId="12" borderId="4" xfId="0" applyNumberFormat="1" applyFont="1" applyFill="1" applyBorder="1" applyAlignment="1" applyProtection="1">
      <alignment horizontal="center" vertical="center" wrapText="1"/>
      <protection locked="0"/>
    </xf>
    <xf numFmtId="49" fontId="8" fillId="12" borderId="18" xfId="0" applyNumberFormat="1" applyFont="1" applyFill="1" applyBorder="1" applyAlignment="1" applyProtection="1">
      <alignment horizontal="center" vertical="center" wrapText="1"/>
      <protection locked="0"/>
    </xf>
    <xf numFmtId="49" fontId="8" fillId="12" borderId="5" xfId="0" applyNumberFormat="1" applyFont="1" applyFill="1" applyBorder="1" applyAlignment="1" applyProtection="1">
      <alignment horizontal="center" vertical="center" wrapText="1"/>
      <protection locked="0"/>
    </xf>
    <xf numFmtId="164" fontId="27" fillId="4" borderId="27" xfId="0" applyNumberFormat="1" applyFont="1" applyFill="1" applyBorder="1" applyAlignment="1" applyProtection="1">
      <alignment horizontal="center"/>
      <protection locked="0"/>
    </xf>
    <xf numFmtId="0" fontId="26" fillId="4" borderId="0" xfId="0" applyFont="1" applyFill="1" applyProtection="1">
      <protection/>
    </xf>
    <xf numFmtId="0" fontId="27" fillId="4" borderId="0" xfId="0" applyFont="1" applyFill="1" applyProtection="1">
      <protection/>
    </xf>
    <xf numFmtId="0" fontId="25" fillId="12" borderId="3" xfId="0" applyFont="1" applyFill="1" applyBorder="1" applyProtection="1">
      <protection/>
    </xf>
    <xf numFmtId="0" fontId="25" fillId="4" borderId="0" xfId="0" applyFont="1" applyFill="1" applyProtection="1">
      <protection/>
    </xf>
    <xf numFmtId="0" fontId="25" fillId="4" borderId="0" xfId="0" applyFont="1" applyFill="1"/>
    <xf numFmtId="43" fontId="18" fillId="12" borderId="1" xfId="0" applyNumberFormat="1" applyFont="1" applyFill="1" applyBorder="1" applyAlignment="1" applyProtection="1">
      <alignment vertical="center"/>
      <protection locked="0"/>
    </xf>
    <xf numFmtId="164" fontId="26" fillId="12" borderId="28" xfId="0" applyNumberFormat="1" applyFont="1" applyFill="1" applyBorder="1" applyAlignment="1" applyProtection="1">
      <alignment horizontal="center"/>
      <protection locked="0"/>
    </xf>
    <xf numFmtId="0" fontId="4" fillId="4" borderId="29" xfId="0" applyFont="1" applyFill="1" applyBorder="1" applyAlignment="1" applyProtection="1">
      <alignment horizontal="center" vertical="center" wrapText="1"/>
      <protection/>
    </xf>
    <xf numFmtId="0" fontId="13" fillId="4" borderId="1" xfId="0" applyFont="1" applyFill="1" applyBorder="1" applyAlignment="1" applyProtection="1">
      <alignment horizontal="center" vertical="center" wrapText="1"/>
      <protection/>
    </xf>
    <xf numFmtId="0" fontId="3" fillId="4" borderId="1" xfId="0" applyFont="1" applyFill="1" applyBorder="1" applyAlignment="1" applyProtection="1">
      <alignment horizontal="center" vertical="center" wrapText="1"/>
      <protection/>
    </xf>
    <xf numFmtId="0" fontId="29" fillId="13" borderId="0" xfId="0" applyFont="1" applyFill="1" applyProtection="1">
      <protection/>
    </xf>
    <xf numFmtId="0" fontId="0" fillId="13" borderId="0" xfId="0" applyFill="1" applyProtection="1">
      <protection/>
    </xf>
    <xf numFmtId="0" fontId="35" fillId="13" borderId="0" xfId="0" applyFont="1" applyFill="1" applyProtection="1">
      <protection/>
    </xf>
    <xf numFmtId="41" fontId="29" fillId="13" borderId="0" xfId="0" applyNumberFormat="1" applyFont="1" applyFill="1" applyProtection="1">
      <protection/>
    </xf>
    <xf numFmtId="41" fontId="0" fillId="13" borderId="0" xfId="0" applyNumberFormat="1" applyFill="1" applyProtection="1">
      <protection/>
    </xf>
    <xf numFmtId="41" fontId="0" fillId="13" borderId="0" xfId="0" applyNumberFormat="1" applyFill="1" applyBorder="1" applyProtection="1">
      <protection/>
    </xf>
    <xf numFmtId="0" fontId="9" fillId="4" borderId="30" xfId="0" applyFont="1" applyFill="1" applyBorder="1" applyAlignment="1" applyProtection="1">
      <alignment horizontal="center" vertical="center" wrapText="1"/>
      <protection/>
    </xf>
    <xf numFmtId="0" fontId="3" fillId="4" borderId="9" xfId="0" applyFont="1" applyFill="1" applyBorder="1" applyAlignment="1" applyProtection="1">
      <alignment horizontal="center" vertical="center" wrapText="1"/>
      <protection/>
    </xf>
    <xf numFmtId="0" fontId="3" fillId="4" borderId="8" xfId="0" applyFont="1" applyFill="1" applyBorder="1" applyAlignment="1" applyProtection="1">
      <alignment horizontal="center" vertical="center" wrapText="1"/>
      <protection/>
    </xf>
    <xf numFmtId="0" fontId="3" fillId="4" borderId="10" xfId="0" applyFont="1" applyFill="1" applyBorder="1" applyAlignment="1" applyProtection="1">
      <alignment horizontal="center" vertical="center" wrapText="1"/>
      <protection/>
    </xf>
    <xf numFmtId="0" fontId="3" fillId="4" borderId="15" xfId="0" applyFont="1" applyFill="1" applyBorder="1" applyAlignment="1" applyProtection="1">
      <alignment horizontal="center" vertical="center" wrapText="1"/>
      <protection/>
    </xf>
    <xf numFmtId="0" fontId="9" fillId="4" borderId="31" xfId="0" applyFont="1" applyFill="1" applyBorder="1" applyAlignment="1" applyProtection="1">
      <alignment vertical="center" wrapText="1"/>
      <protection/>
    </xf>
    <xf numFmtId="0" fontId="9" fillId="4" borderId="32" xfId="0" applyFont="1" applyFill="1" applyBorder="1" applyAlignment="1" applyProtection="1">
      <alignment vertical="center" wrapText="1"/>
      <protection/>
    </xf>
    <xf numFmtId="0" fontId="9" fillId="4" borderId="7" xfId="0" applyFont="1" applyFill="1" applyBorder="1" applyAlignment="1" applyProtection="1">
      <alignment vertical="center" wrapText="1"/>
      <protection/>
    </xf>
    <xf numFmtId="9" fontId="18" fillId="12" borderId="25" xfId="0" applyNumberFormat="1" applyFont="1" applyFill="1" applyBorder="1" applyAlignment="1" applyProtection="1">
      <alignment horizontal="center" vertical="center" wrapText="1"/>
      <protection locked="0"/>
    </xf>
    <xf numFmtId="0" fontId="0" fillId="12" borderId="1" xfId="0" applyFill="1" applyBorder="1" applyProtection="1">
      <protection locked="0"/>
    </xf>
    <xf numFmtId="0" fontId="0" fillId="4" borderId="0" xfId="0" applyFont="1" applyFill="1" applyBorder="1"/>
    <xf numFmtId="0" fontId="8" fillId="4" borderId="0" xfId="0" applyFont="1" applyFill="1" applyBorder="1" applyAlignment="1">
      <alignment/>
    </xf>
    <xf numFmtId="0" fontId="2" fillId="12" borderId="1" xfId="0" applyFont="1" applyFill="1" applyBorder="1" applyAlignment="1">
      <alignment horizontal="center" vertical="center" wrapText="1"/>
    </xf>
    <xf numFmtId="0" fontId="2" fillId="12" borderId="1" xfId="0" applyFont="1" applyFill="1" applyBorder="1" applyAlignment="1">
      <alignment horizontal="center" wrapText="1"/>
    </xf>
    <xf numFmtId="166" fontId="8" fillId="3" borderId="6" xfId="0" applyNumberFormat="1" applyFont="1" applyFill="1" applyBorder="1" applyAlignment="1" applyProtection="1">
      <alignment vertical="center" wrapText="1"/>
      <protection/>
    </xf>
    <xf numFmtId="1" fontId="3" fillId="4" borderId="1" xfId="0" applyNumberFormat="1" applyFont="1" applyFill="1" applyBorder="1" applyAlignment="1" applyProtection="1">
      <alignment horizontal="center" vertical="center" wrapText="1"/>
      <protection/>
    </xf>
    <xf numFmtId="43" fontId="3" fillId="4" borderId="1" xfId="0" applyNumberFormat="1" applyFont="1" applyFill="1" applyBorder="1" applyAlignment="1" applyProtection="1">
      <alignment horizontal="center" vertical="center" wrapText="1"/>
      <protection/>
    </xf>
    <xf numFmtId="0" fontId="0" fillId="4" borderId="1" xfId="0" applyNumberFormat="1" applyFill="1" applyBorder="1"/>
    <xf numFmtId="0" fontId="42" fillId="4" borderId="33" xfId="0" applyFont="1" applyFill="1" applyBorder="1" applyAlignment="1" applyProtection="1">
      <alignment horizontal="center" vertical="center" wrapText="1"/>
      <protection/>
    </xf>
    <xf numFmtId="0" fontId="42" fillId="4" borderId="34" xfId="0" applyFont="1" applyFill="1" applyBorder="1" applyAlignment="1" applyProtection="1">
      <alignment horizontal="center" vertical="center" wrapText="1"/>
      <protection/>
    </xf>
    <xf numFmtId="0" fontId="16" fillId="4" borderId="35" xfId="0" applyFont="1" applyFill="1" applyBorder="1" applyAlignment="1" applyProtection="1">
      <alignment vertical="center" wrapText="1"/>
      <protection/>
    </xf>
    <xf numFmtId="0" fontId="16" fillId="4" borderId="34" xfId="0" applyFont="1" applyFill="1" applyBorder="1" applyAlignment="1" applyProtection="1">
      <alignment vertical="center" wrapText="1"/>
      <protection/>
    </xf>
    <xf numFmtId="0" fontId="16" fillId="4" borderId="36" xfId="0" applyFont="1" applyFill="1" applyBorder="1" applyAlignment="1" applyProtection="1">
      <alignment vertical="center" wrapText="1"/>
      <protection/>
    </xf>
    <xf numFmtId="3" fontId="42" fillId="4" borderId="34" xfId="0" applyNumberFormat="1" applyFont="1" applyFill="1" applyBorder="1" applyAlignment="1" applyProtection="1">
      <alignment horizontal="center" vertical="center" wrapText="1"/>
      <protection/>
    </xf>
    <xf numFmtId="3" fontId="42" fillId="4" borderId="37" xfId="0" applyNumberFormat="1" applyFont="1" applyFill="1" applyBorder="1" applyAlignment="1" applyProtection="1">
      <alignment horizontal="center" vertical="center" wrapText="1"/>
      <protection/>
    </xf>
    <xf numFmtId="3" fontId="42" fillId="4" borderId="36" xfId="0" applyNumberFormat="1" applyFont="1" applyFill="1" applyBorder="1" applyAlignment="1" applyProtection="1">
      <alignment horizontal="center" vertical="center" wrapText="1"/>
      <protection/>
    </xf>
    <xf numFmtId="49" fontId="8" fillId="12" borderId="4" xfId="0" applyNumberFormat="1" applyFont="1" applyFill="1" applyBorder="1" applyAlignment="1" applyProtection="1">
      <alignment horizontal="center" vertical="center" wrapText="1"/>
      <protection locked="0"/>
    </xf>
    <xf numFmtId="0" fontId="0" fillId="6" borderId="4" xfId="0" applyFont="1" applyFill="1" applyBorder="1" applyAlignment="1">
      <alignment horizontal="left"/>
    </xf>
    <xf numFmtId="0" fontId="0" fillId="6" borderId="30" xfId="0" applyFont="1" applyFill="1" applyBorder="1" applyAlignment="1">
      <alignment horizontal="left"/>
    </xf>
    <xf numFmtId="0" fontId="0" fillId="6" borderId="9" xfId="0" applyFont="1" applyFill="1" applyBorder="1" applyAlignment="1">
      <alignment horizontal="left"/>
    </xf>
    <xf numFmtId="2" fontId="7" fillId="3" borderId="5" xfId="0" applyNumberFormat="1" applyFont="1" applyFill="1" applyBorder="1" applyAlignment="1">
      <alignment horizontal="center"/>
    </xf>
    <xf numFmtId="2" fontId="7" fillId="3" borderId="26" xfId="0" applyNumberFormat="1" applyFont="1" applyFill="1" applyBorder="1" applyAlignment="1">
      <alignment horizontal="center"/>
    </xf>
    <xf numFmtId="2" fontId="7" fillId="3" borderId="15" xfId="0" applyNumberFormat="1" applyFont="1" applyFill="1" applyBorder="1" applyAlignment="1">
      <alignment horizontal="center"/>
    </xf>
    <xf numFmtId="0" fontId="43" fillId="4" borderId="0" xfId="0" applyFont="1" applyFill="1" applyProtection="1">
      <protection/>
    </xf>
    <xf numFmtId="43" fontId="3" fillId="4" borderId="18" xfId="0" applyNumberFormat="1" applyFont="1" applyFill="1" applyBorder="1" applyAlignment="1" applyProtection="1">
      <alignment horizontal="center" vertical="center" wrapText="1"/>
      <protection/>
    </xf>
    <xf numFmtId="43" fontId="9" fillId="4" borderId="1" xfId="0" applyNumberFormat="1" applyFont="1" applyFill="1" applyBorder="1" applyAlignment="1" applyProtection="1">
      <alignment horizontal="center" vertical="center" wrapText="1"/>
      <protection/>
    </xf>
    <xf numFmtId="43" fontId="9" fillId="4" borderId="25" xfId="0" applyNumberFormat="1" applyFont="1" applyFill="1" applyBorder="1" applyAlignment="1" applyProtection="1">
      <alignment horizontal="center" vertical="center" wrapText="1"/>
      <protection/>
    </xf>
    <xf numFmtId="43" fontId="44" fillId="4" borderId="38" xfId="0" applyNumberFormat="1" applyFont="1" applyFill="1" applyBorder="1" applyAlignment="1" applyProtection="1">
      <alignment horizontal="center" vertical="center" wrapText="1"/>
      <protection/>
    </xf>
    <xf numFmtId="43" fontId="42" fillId="4" borderId="32" xfId="0" applyNumberFormat="1" applyFont="1" applyFill="1" applyBorder="1" applyAlignment="1" applyProtection="1">
      <alignment horizontal="center" vertical="center" wrapText="1"/>
      <protection/>
    </xf>
    <xf numFmtId="43" fontId="42" fillId="4" borderId="39" xfId="0" applyNumberFormat="1" applyFont="1" applyFill="1" applyBorder="1" applyAlignment="1" applyProtection="1">
      <alignment horizontal="center" vertical="center" wrapText="1"/>
      <protection/>
    </xf>
    <xf numFmtId="43" fontId="42" fillId="12" borderId="40" xfId="0" applyNumberFormat="1" applyFont="1" applyFill="1" applyBorder="1" applyAlignment="1" applyProtection="1">
      <alignment horizontal="center" vertical="center" wrapText="1"/>
      <protection locked="0"/>
    </xf>
    <xf numFmtId="0" fontId="45" fillId="4" borderId="0" xfId="0" applyFont="1" applyFill="1" applyProtection="1">
      <protection/>
    </xf>
    <xf numFmtId="0" fontId="7" fillId="4" borderId="33" xfId="0" applyFont="1" applyFill="1" applyBorder="1" applyAlignment="1" applyProtection="1">
      <alignment horizontal="center" vertical="center" wrapText="1"/>
      <protection/>
    </xf>
    <xf numFmtId="0" fontId="7" fillId="4" borderId="34" xfId="0" applyFont="1" applyFill="1" applyBorder="1" applyAlignment="1" applyProtection="1">
      <alignment horizontal="center" vertical="center" wrapText="1"/>
      <protection/>
    </xf>
    <xf numFmtId="0" fontId="7" fillId="4" borderId="36" xfId="0" applyFont="1" applyFill="1" applyBorder="1" applyAlignment="1" applyProtection="1">
      <alignment horizontal="center" vertical="center" wrapText="1"/>
      <protection/>
    </xf>
    <xf numFmtId="49" fontId="0" fillId="4" borderId="25" xfId="0" applyNumberFormat="1" applyFill="1" applyBorder="1" applyProtection="1">
      <protection/>
    </xf>
    <xf numFmtId="49" fontId="0" fillId="4" borderId="1" xfId="0" applyNumberFormat="1" applyFill="1" applyBorder="1" applyProtection="1">
      <protection/>
    </xf>
    <xf numFmtId="0" fontId="31" fillId="4" borderId="0" xfId="0" applyFont="1" applyFill="1" applyProtection="1">
      <protection/>
    </xf>
    <xf numFmtId="0" fontId="32" fillId="4" borderId="0" xfId="0" applyFont="1" applyFill="1" applyBorder="1" applyAlignment="1" applyProtection="1">
      <alignment vertical="center" wrapText="1"/>
      <protection/>
    </xf>
    <xf numFmtId="0" fontId="31" fillId="4" borderId="0" xfId="0" applyFont="1" applyFill="1" applyBorder="1" applyProtection="1">
      <protection/>
    </xf>
    <xf numFmtId="43" fontId="34" fillId="14" borderId="0" xfId="0" applyNumberFormat="1" applyFont="1" applyFill="1" applyBorder="1" applyAlignment="1" applyProtection="1">
      <alignment vertical="center" wrapText="1"/>
      <protection/>
    </xf>
    <xf numFmtId="0" fontId="34" fillId="4" borderId="0" xfId="0" applyFont="1" applyFill="1" applyBorder="1" applyAlignment="1" applyProtection="1">
      <alignment vertical="center" wrapText="1"/>
      <protection/>
    </xf>
    <xf numFmtId="164" fontId="27" fillId="4" borderId="0" xfId="0" applyNumberFormat="1" applyFont="1" applyFill="1" applyBorder="1" applyAlignment="1" applyProtection="1">
      <alignment horizontal="center"/>
      <protection/>
    </xf>
    <xf numFmtId="164" fontId="26" fillId="4" borderId="0" xfId="0" applyNumberFormat="1" applyFont="1" applyFill="1" applyBorder="1" applyAlignment="1" applyProtection="1">
      <alignment horizontal="center"/>
      <protection/>
    </xf>
    <xf numFmtId="164" fontId="11" fillId="4" borderId="0" xfId="0" applyNumberFormat="1" applyFont="1" applyFill="1" applyBorder="1" applyAlignment="1" applyProtection="1">
      <alignment horizontal="center"/>
      <protection/>
    </xf>
    <xf numFmtId="0" fontId="8" fillId="4" borderId="25" xfId="0" applyFont="1" applyFill="1" applyBorder="1" applyAlignment="1" applyProtection="1">
      <alignment horizontal="center" vertical="center" wrapText="1"/>
      <protection/>
    </xf>
    <xf numFmtId="49" fontId="8" fillId="4" borderId="25" xfId="0" applyNumberFormat="1" applyFont="1" applyFill="1" applyBorder="1" applyAlignment="1" applyProtection="1">
      <alignment horizontal="center" vertical="center" wrapText="1"/>
      <protection/>
    </xf>
    <xf numFmtId="1" fontId="8" fillId="4" borderId="25" xfId="0" applyNumberFormat="1" applyFont="1" applyFill="1" applyBorder="1" applyAlignment="1" applyProtection="1">
      <alignment horizontal="center" vertical="center" wrapText="1"/>
      <protection/>
    </xf>
    <xf numFmtId="3" fontId="8" fillId="4" borderId="25" xfId="0" applyNumberFormat="1" applyFont="1" applyFill="1" applyBorder="1" applyAlignment="1" applyProtection="1">
      <alignment horizontal="center" vertical="center" wrapText="1"/>
      <protection/>
    </xf>
    <xf numFmtId="3" fontId="8" fillId="4" borderId="41" xfId="0" applyNumberFormat="1" applyFont="1" applyFill="1" applyBorder="1" applyAlignment="1" applyProtection="1">
      <alignment horizontal="center" vertical="center" wrapText="1"/>
      <protection/>
    </xf>
    <xf numFmtId="3" fontId="8" fillId="4" borderId="26" xfId="0" applyNumberFormat="1" applyFont="1" applyFill="1" applyBorder="1" applyAlignment="1" applyProtection="1">
      <alignment horizontal="center" vertical="center" wrapText="1"/>
      <protection/>
    </xf>
    <xf numFmtId="49" fontId="8" fillId="4" borderId="24" xfId="0" applyNumberFormat="1" applyFont="1" applyFill="1" applyBorder="1" applyAlignment="1" applyProtection="1">
      <alignment horizontal="center" vertical="center" wrapText="1"/>
      <protection/>
    </xf>
    <xf numFmtId="49" fontId="8" fillId="4" borderId="26" xfId="0" applyNumberFormat="1" applyFont="1" applyFill="1" applyBorder="1" applyAlignment="1" applyProtection="1">
      <alignment horizontal="center" vertical="center" wrapText="1"/>
      <protection/>
    </xf>
    <xf numFmtId="0" fontId="36" fillId="4" borderId="0" xfId="0" applyFont="1" applyFill="1" applyBorder="1" applyAlignment="1">
      <alignment horizontal="center" vertical="center"/>
    </xf>
    <xf numFmtId="0" fontId="8" fillId="4" borderId="0" xfId="0" applyFont="1" applyFill="1" applyBorder="1"/>
    <xf numFmtId="0" fontId="43" fillId="4" borderId="0" xfId="0" applyFont="1" applyFill="1" applyBorder="1" applyProtection="1">
      <protection/>
    </xf>
    <xf numFmtId="0" fontId="0" fillId="4" borderId="0" xfId="0" applyFill="1" applyBorder="1" applyProtection="1">
      <protection/>
    </xf>
    <xf numFmtId="0" fontId="26" fillId="4" borderId="0" xfId="0" applyFont="1" applyFill="1" applyBorder="1" applyProtection="1">
      <protection/>
    </xf>
    <xf numFmtId="0" fontId="27" fillId="4" borderId="0" xfId="0" applyFont="1" applyFill="1" applyBorder="1" applyProtection="1">
      <protection/>
    </xf>
    <xf numFmtId="0" fontId="41" fillId="4" borderId="0" xfId="0" applyFont="1" applyFill="1" applyBorder="1" applyAlignment="1">
      <alignment horizontal="left" vertical="center"/>
    </xf>
    <xf numFmtId="0" fontId="37" fillId="4" borderId="0" xfId="0" applyFont="1" applyFill="1" applyBorder="1" applyAlignment="1">
      <alignment horizontal="left" vertical="center"/>
    </xf>
    <xf numFmtId="0" fontId="8" fillId="4" borderId="0" xfId="0" applyFont="1" applyFill="1" applyBorder="1" applyAlignment="1">
      <alignment horizontal="center" vertical="center"/>
    </xf>
    <xf numFmtId="0" fontId="40" fillId="4" borderId="1" xfId="0" applyFont="1" applyFill="1" applyBorder="1" applyAlignment="1">
      <alignment horizontal="center" vertical="center" wrapText="1"/>
    </xf>
    <xf numFmtId="0" fontId="38" fillId="4" borderId="1" xfId="0" applyFont="1" applyFill="1" applyBorder="1" applyAlignment="1">
      <alignment horizontal="center" vertical="center" wrapText="1"/>
    </xf>
    <xf numFmtId="0" fontId="40" fillId="4" borderId="0" xfId="0" applyFont="1" applyFill="1" applyBorder="1" applyAlignment="1">
      <alignment vertical="center" wrapText="1"/>
    </xf>
    <xf numFmtId="0" fontId="8" fillId="12" borderId="1" xfId="0" applyFont="1" applyFill="1" applyBorder="1" applyAlignment="1">
      <alignment/>
    </xf>
    <xf numFmtId="0" fontId="3" fillId="9" borderId="2" xfId="0" applyFont="1" applyFill="1" applyBorder="1" applyAlignment="1" applyProtection="1">
      <alignment horizontal="center" vertical="center" wrapText="1"/>
      <protection/>
    </xf>
    <xf numFmtId="168" fontId="8" fillId="12" borderId="4" xfId="0" applyNumberFormat="1" applyFont="1" applyFill="1" applyBorder="1" applyAlignment="1" applyProtection="1">
      <alignment vertical="center" wrapText="1"/>
      <protection locked="0"/>
    </xf>
    <xf numFmtId="168" fontId="8" fillId="12" borderId="1" xfId="0" applyNumberFormat="1" applyFont="1" applyFill="1" applyBorder="1" applyAlignment="1" applyProtection="1">
      <alignment vertical="center" wrapText="1"/>
      <protection locked="0"/>
    </xf>
    <xf numFmtId="4" fontId="3" fillId="4" borderId="1" xfId="0" applyNumberFormat="1" applyFont="1" applyFill="1" applyBorder="1" applyAlignment="1" applyProtection="1">
      <alignment horizontal="center" vertical="center" wrapText="1"/>
      <protection/>
    </xf>
    <xf numFmtId="0" fontId="4" fillId="4" borderId="42" xfId="0" applyFont="1" applyFill="1" applyBorder="1" applyAlignment="1" applyProtection="1">
      <alignment horizontal="center" vertical="center" wrapText="1"/>
      <protection/>
    </xf>
    <xf numFmtId="0" fontId="4" fillId="4" borderId="43" xfId="0" applyFont="1" applyFill="1" applyBorder="1" applyAlignment="1" applyProtection="1">
      <alignment horizontal="center" vertical="center" wrapText="1"/>
      <protection/>
    </xf>
    <xf numFmtId="0" fontId="4" fillId="4" borderId="44" xfId="0" applyFont="1" applyFill="1" applyBorder="1" applyAlignment="1" applyProtection="1">
      <alignment horizontal="center" vertical="center" wrapText="1"/>
      <protection/>
    </xf>
    <xf numFmtId="0" fontId="5" fillId="4" borderId="0" xfId="0" applyFont="1" applyFill="1" applyBorder="1" applyAlignment="1">
      <alignment/>
    </xf>
    <xf numFmtId="0" fontId="9" fillId="6" borderId="1" xfId="0" applyFont="1" applyFill="1" applyBorder="1" applyAlignment="1" applyProtection="1">
      <alignment horizontal="center" vertical="center" wrapText="1"/>
      <protection/>
    </xf>
    <xf numFmtId="3" fontId="3" fillId="4" borderId="1" xfId="0" applyNumberFormat="1" applyFont="1" applyFill="1" applyBorder="1" applyAlignment="1" applyProtection="1">
      <alignment horizontal="center" vertical="center" wrapText="1"/>
      <protection/>
    </xf>
    <xf numFmtId="169" fontId="8" fillId="12" borderId="1" xfId="0" applyNumberFormat="1" applyFont="1" applyFill="1" applyBorder="1" applyAlignment="1" applyProtection="1">
      <alignment vertical="center" wrapText="1"/>
      <protection locked="0"/>
    </xf>
    <xf numFmtId="169" fontId="8" fillId="12" borderId="2" xfId="0" applyNumberFormat="1" applyFont="1" applyFill="1" applyBorder="1" applyAlignment="1" applyProtection="1">
      <alignment vertical="center" wrapText="1"/>
      <protection locked="0"/>
    </xf>
    <xf numFmtId="169" fontId="8" fillId="12" borderId="5" xfId="0" applyNumberFormat="1" applyFont="1" applyFill="1" applyBorder="1" applyAlignment="1" applyProtection="1">
      <alignment vertical="center" wrapText="1"/>
      <protection locked="0"/>
    </xf>
    <xf numFmtId="0" fontId="9" fillId="7" borderId="24" xfId="0" applyFont="1" applyFill="1" applyBorder="1" applyAlignment="1" applyProtection="1">
      <alignment horizontal="center" vertical="center" wrapText="1"/>
      <protection/>
    </xf>
    <xf numFmtId="0" fontId="9" fillId="7" borderId="25" xfId="0" applyFont="1" applyFill="1" applyBorder="1" applyAlignment="1" applyProtection="1">
      <alignment horizontal="center" vertical="center" wrapText="1"/>
      <protection/>
    </xf>
    <xf numFmtId="0" fontId="9" fillId="7" borderId="26" xfId="0" applyFont="1" applyFill="1" applyBorder="1" applyAlignment="1" applyProtection="1">
      <alignment horizontal="center" vertical="center" wrapText="1"/>
      <protection/>
    </xf>
    <xf numFmtId="43" fontId="18" fillId="12" borderId="1" xfId="0" applyNumberFormat="1" applyFont="1" applyFill="1" applyBorder="1" applyAlignment="1" applyProtection="1">
      <alignment vertical="center" wrapText="1"/>
      <protection/>
    </xf>
    <xf numFmtId="43" fontId="18" fillId="12" borderId="1" xfId="0" applyNumberFormat="1" applyFont="1" applyFill="1" applyBorder="1" applyAlignment="1" applyProtection="1">
      <alignment vertical="center"/>
      <protection locked="0"/>
    </xf>
    <xf numFmtId="0" fontId="2" fillId="12" borderId="1" xfId="0" applyFont="1" applyFill="1" applyBorder="1" applyAlignment="1">
      <alignment horizontal="center" vertical="center" wrapText="1"/>
    </xf>
    <xf numFmtId="0" fontId="2" fillId="12" borderId="1" xfId="0" applyFont="1" applyFill="1" applyBorder="1" applyAlignment="1">
      <alignment horizontal="center" wrapText="1"/>
    </xf>
    <xf numFmtId="0" fontId="8" fillId="12" borderId="1" xfId="0" applyFont="1" applyFill="1" applyBorder="1" applyAlignment="1">
      <alignment horizontal="left" vertical="top" wrapText="1"/>
    </xf>
    <xf numFmtId="0" fontId="8" fillId="12" borderId="1" xfId="0" applyFont="1" applyFill="1" applyBorder="1" applyAlignment="1">
      <alignment horizontal="center" vertical="top" wrapText="1"/>
    </xf>
    <xf numFmtId="49" fontId="8" fillId="12" borderId="1" xfId="0" applyNumberFormat="1" applyFont="1" applyFill="1" applyBorder="1" applyAlignment="1">
      <alignment horizontal="center" vertical="top" wrapText="1"/>
    </xf>
    <xf numFmtId="0" fontId="8" fillId="12" borderId="1" xfId="0" applyFont="1" applyFill="1" applyBorder="1" applyAlignment="1">
      <alignment horizontal="center"/>
    </xf>
    <xf numFmtId="0" fontId="9" fillId="11" borderId="1" xfId="0" applyFont="1" applyFill="1" applyBorder="1" applyAlignment="1" applyProtection="1">
      <alignment horizontal="center" vertical="center" wrapText="1"/>
      <protection/>
    </xf>
    <xf numFmtId="0" fontId="9" fillId="6" borderId="2" xfId="0" applyFont="1" applyFill="1" applyBorder="1" applyAlignment="1" applyProtection="1">
      <alignment horizontal="center" vertical="center" wrapText="1"/>
      <protection/>
    </xf>
    <xf numFmtId="0" fontId="20" fillId="3" borderId="4" xfId="0" applyFont="1" applyFill="1" applyBorder="1" applyAlignment="1" applyProtection="1">
      <alignment horizontal="center" vertical="center" wrapText="1"/>
      <protection/>
    </xf>
    <xf numFmtId="0" fontId="20" fillId="3" borderId="1" xfId="0" applyFont="1" applyFill="1" applyBorder="1" applyAlignment="1" applyProtection="1">
      <alignment horizontal="center" vertical="center"/>
      <protection/>
    </xf>
    <xf numFmtId="0" fontId="9" fillId="6" borderId="1" xfId="0" applyFont="1" applyFill="1" applyBorder="1" applyAlignment="1" applyProtection="1">
      <alignment horizontal="center" vertical="center" wrapText="1"/>
      <protection/>
    </xf>
    <xf numFmtId="0" fontId="9" fillId="6" borderId="4" xfId="0" applyFont="1" applyFill="1" applyBorder="1" applyAlignment="1" applyProtection="1">
      <alignment horizontal="center" vertical="center" wrapText="1"/>
      <protection/>
    </xf>
    <xf numFmtId="0" fontId="20" fillId="3" borderId="1" xfId="0" applyFont="1" applyFill="1" applyBorder="1" applyAlignment="1" applyProtection="1">
      <alignment horizontal="center" vertical="center" wrapText="1"/>
      <protection/>
    </xf>
    <xf numFmtId="0" fontId="20" fillId="3" borderId="2" xfId="0" applyFont="1" applyFill="1" applyBorder="1" applyAlignment="1" applyProtection="1">
      <alignment horizontal="center" vertical="center" wrapText="1"/>
      <protection/>
    </xf>
    <xf numFmtId="0" fontId="20" fillId="3" borderId="5" xfId="0" applyFont="1" applyFill="1" applyBorder="1" applyAlignment="1" applyProtection="1">
      <alignment horizontal="center" vertical="center" wrapText="1"/>
      <protection/>
    </xf>
    <xf numFmtId="0" fontId="9" fillId="2" borderId="18" xfId="0" applyFont="1" applyFill="1" applyBorder="1" applyAlignment="1" applyProtection="1">
      <alignment horizontal="center" vertical="center" wrapText="1"/>
      <protection/>
    </xf>
    <xf numFmtId="0" fontId="9" fillId="2" borderId="1" xfId="0" applyFont="1" applyFill="1" applyBorder="1" applyAlignment="1" applyProtection="1">
      <alignment horizontal="center" vertical="center" wrapText="1"/>
      <protection/>
    </xf>
    <xf numFmtId="0" fontId="9" fillId="2" borderId="5" xfId="0" applyFont="1" applyFill="1" applyBorder="1" applyAlignment="1" applyProtection="1">
      <alignment horizontal="center" vertical="center" wrapText="1"/>
      <protection/>
    </xf>
    <xf numFmtId="0" fontId="9" fillId="5" borderId="23" xfId="0" applyFont="1" applyFill="1" applyBorder="1" applyAlignment="1" applyProtection="1">
      <alignment horizontal="center" vertical="center" wrapText="1"/>
      <protection/>
    </xf>
    <xf numFmtId="0" fontId="9" fillId="5" borderId="45" xfId="0" applyFont="1" applyFill="1" applyBorder="1" applyAlignment="1" applyProtection="1">
      <alignment horizontal="center" vertical="center" wrapText="1"/>
      <protection/>
    </xf>
    <xf numFmtId="0" fontId="9" fillId="5" borderId="22" xfId="0" applyFont="1" applyFill="1" applyBorder="1" applyAlignment="1" applyProtection="1">
      <alignment horizontal="center" vertical="center" wrapText="1"/>
      <protection/>
    </xf>
    <xf numFmtId="0" fontId="9" fillId="5" borderId="38" xfId="0" applyFont="1" applyFill="1" applyBorder="1" applyAlignment="1" applyProtection="1">
      <alignment horizontal="center" vertical="center" wrapText="1"/>
      <protection/>
    </xf>
    <xf numFmtId="0" fontId="9" fillId="5" borderId="11" xfId="0" applyFont="1" applyFill="1" applyBorder="1" applyAlignment="1" applyProtection="1">
      <alignment horizontal="center" vertical="center" wrapText="1"/>
      <protection/>
    </xf>
    <xf numFmtId="0" fontId="9" fillId="5" borderId="46" xfId="0" applyFont="1" applyFill="1" applyBorder="1" applyAlignment="1" applyProtection="1">
      <alignment horizontal="center" vertical="center" wrapText="1"/>
      <protection/>
    </xf>
    <xf numFmtId="0" fontId="9" fillId="6" borderId="25" xfId="0" applyFont="1" applyFill="1" applyBorder="1" applyAlignment="1" applyProtection="1">
      <alignment horizontal="center" vertical="center" wrapText="1"/>
      <protection/>
    </xf>
    <xf numFmtId="0" fontId="9" fillId="5" borderId="25" xfId="0" applyFont="1" applyFill="1" applyBorder="1" applyAlignment="1" applyProtection="1">
      <alignment horizontal="center" vertical="center" wrapText="1"/>
      <protection/>
    </xf>
    <xf numFmtId="0" fontId="9" fillId="5" borderId="26" xfId="0" applyFont="1" applyFill="1" applyBorder="1" applyAlignment="1" applyProtection="1">
      <alignment horizontal="center" vertical="center" wrapText="1"/>
      <protection/>
    </xf>
    <xf numFmtId="0" fontId="9" fillId="6" borderId="47" xfId="0" applyFont="1" applyFill="1" applyBorder="1" applyAlignment="1" applyProtection="1">
      <alignment horizontal="center" vertical="center" wrapText="1"/>
      <protection/>
    </xf>
    <xf numFmtId="0" fontId="9" fillId="6" borderId="30" xfId="0" applyFont="1" applyFill="1" applyBorder="1" applyAlignment="1" applyProtection="1">
      <alignment horizontal="center" vertical="center" wrapText="1"/>
      <protection/>
    </xf>
    <xf numFmtId="0" fontId="9" fillId="3" borderId="14" xfId="0" applyFont="1" applyFill="1" applyBorder="1" applyAlignment="1" applyProtection="1">
      <alignment horizontal="center" vertical="center" wrapText="1"/>
      <protection/>
    </xf>
    <xf numFmtId="0" fontId="9" fillId="3" borderId="48" xfId="0" applyFont="1" applyFill="1" applyBorder="1" applyAlignment="1" applyProtection="1">
      <alignment horizontal="center" vertical="center" wrapText="1"/>
      <protection/>
    </xf>
    <xf numFmtId="0" fontId="9" fillId="3" borderId="6" xfId="0" applyFont="1" applyFill="1" applyBorder="1" applyAlignment="1" applyProtection="1">
      <alignment horizontal="center" vertical="center" wrapText="1"/>
      <protection/>
    </xf>
    <xf numFmtId="0" fontId="9" fillId="9" borderId="11" xfId="0" applyFont="1" applyFill="1" applyBorder="1" applyAlignment="1" applyProtection="1">
      <alignment horizontal="center" vertical="center" wrapText="1"/>
      <protection/>
    </xf>
    <xf numFmtId="0" fontId="9" fillId="9" borderId="26" xfId="0" applyFont="1" applyFill="1" applyBorder="1" applyAlignment="1" applyProtection="1">
      <alignment horizontal="center" vertical="center" wrapText="1"/>
      <protection/>
    </xf>
    <xf numFmtId="0" fontId="9" fillId="5" borderId="1" xfId="0" applyFont="1" applyFill="1" applyBorder="1" applyAlignment="1" applyProtection="1">
      <alignment horizontal="center" vertical="center" wrapText="1"/>
      <protection/>
    </xf>
    <xf numFmtId="0" fontId="27" fillId="7" borderId="49" xfId="0" applyFont="1" applyFill="1" applyBorder="1" applyAlignment="1" applyProtection="1">
      <alignment horizontal="center"/>
      <protection/>
    </xf>
    <xf numFmtId="0" fontId="27" fillId="7" borderId="50" xfId="0" applyFont="1" applyFill="1" applyBorder="1" applyAlignment="1" applyProtection="1">
      <alignment horizontal="center"/>
      <protection/>
    </xf>
    <xf numFmtId="0" fontId="27" fillId="7" borderId="51" xfId="0" applyFont="1" applyFill="1" applyBorder="1" applyAlignment="1" applyProtection="1">
      <alignment horizontal="center"/>
      <protection/>
    </xf>
    <xf numFmtId="0" fontId="9" fillId="6" borderId="11" xfId="0" applyFont="1" applyFill="1" applyBorder="1" applyAlignment="1" applyProtection="1">
      <alignment horizontal="center" vertical="center" wrapText="1"/>
      <protection/>
    </xf>
    <xf numFmtId="0" fontId="9" fillId="6" borderId="26" xfId="0" applyFont="1" applyFill="1" applyBorder="1" applyAlignment="1" applyProtection="1">
      <alignment horizontal="center" vertical="center" wrapText="1"/>
      <protection/>
    </xf>
    <xf numFmtId="0" fontId="3" fillId="4" borderId="14" xfId="0" applyFont="1" applyFill="1" applyBorder="1" applyAlignment="1" applyProtection="1">
      <alignment horizontal="center" vertical="center" wrapText="1"/>
      <protection/>
    </xf>
    <xf numFmtId="0" fontId="3" fillId="4" borderId="48" xfId="0" applyFont="1" applyFill="1" applyBorder="1" applyAlignment="1" applyProtection="1">
      <alignment horizontal="center" vertical="center" wrapText="1"/>
      <protection/>
    </xf>
    <xf numFmtId="0" fontId="3" fillId="4" borderId="18" xfId="0" applyFont="1" applyFill="1" applyBorder="1" applyAlignment="1" applyProtection="1">
      <alignment horizontal="center" vertical="center" wrapText="1"/>
      <protection/>
    </xf>
    <xf numFmtId="0" fontId="27" fillId="6" borderId="49" xfId="0" applyFont="1" applyFill="1" applyBorder="1" applyAlignment="1" applyProtection="1">
      <alignment horizontal="center"/>
      <protection/>
    </xf>
    <xf numFmtId="0" fontId="27" fillId="6" borderId="50" xfId="0" applyFont="1" applyFill="1" applyBorder="1" applyAlignment="1" applyProtection="1">
      <alignment horizontal="center"/>
      <protection/>
    </xf>
    <xf numFmtId="0" fontId="27" fillId="6" borderId="51" xfId="0" applyFont="1" applyFill="1" applyBorder="1" applyAlignment="1" applyProtection="1">
      <alignment horizontal="center"/>
      <protection/>
    </xf>
    <xf numFmtId="0" fontId="27" fillId="5" borderId="49" xfId="0" applyFont="1" applyFill="1" applyBorder="1" applyAlignment="1" applyProtection="1">
      <alignment horizontal="center"/>
      <protection/>
    </xf>
    <xf numFmtId="0" fontId="27" fillId="5" borderId="50" xfId="0" applyFont="1" applyFill="1" applyBorder="1" applyAlignment="1" applyProtection="1">
      <alignment horizontal="center"/>
      <protection/>
    </xf>
    <xf numFmtId="0" fontId="27" fillId="5" borderId="51" xfId="0" applyFont="1" applyFill="1" applyBorder="1" applyAlignment="1" applyProtection="1">
      <alignment horizontal="center"/>
      <protection/>
    </xf>
    <xf numFmtId="0" fontId="27" fillId="8" borderId="52" xfId="0" applyFont="1" applyFill="1" applyBorder="1" applyAlignment="1" applyProtection="1">
      <alignment horizontal="center"/>
      <protection/>
    </xf>
    <xf numFmtId="0" fontId="27" fillId="8" borderId="53" xfId="0" applyFont="1" applyFill="1" applyBorder="1" applyAlignment="1" applyProtection="1">
      <alignment horizontal="center"/>
      <protection/>
    </xf>
    <xf numFmtId="0" fontId="9" fillId="5" borderId="4" xfId="0" applyFont="1" applyFill="1" applyBorder="1" applyAlignment="1" applyProtection="1">
      <alignment horizontal="center" vertical="center" wrapText="1"/>
      <protection/>
    </xf>
    <xf numFmtId="0" fontId="5" fillId="4" borderId="1" xfId="0" applyFont="1" applyFill="1" applyBorder="1" applyAlignment="1">
      <alignment horizontal="center"/>
    </xf>
    <xf numFmtId="49" fontId="46" fillId="12" borderId="2" xfId="0" applyNumberFormat="1" applyFont="1" applyFill="1" applyBorder="1" applyAlignment="1" applyProtection="1">
      <alignment horizontal="center" vertical="center" wrapText="1"/>
      <protection locked="0"/>
    </xf>
    <xf numFmtId="49" fontId="46" fillId="12" borderId="18" xfId="0" applyNumberFormat="1" applyFont="1" applyFill="1" applyBorder="1" applyAlignment="1" applyProtection="1">
      <alignment horizontal="center" vertical="center" wrapText="1"/>
      <protection locked="0"/>
    </xf>
    <xf numFmtId="0" fontId="5" fillId="4" borderId="2" xfId="0" applyFont="1" applyFill="1" applyBorder="1" applyAlignment="1">
      <alignment horizontal="center"/>
    </xf>
    <xf numFmtId="0" fontId="5" fillId="4" borderId="48" xfId="0" applyFont="1" applyFill="1" applyBorder="1" applyAlignment="1">
      <alignment horizontal="center"/>
    </xf>
    <xf numFmtId="0" fontId="5" fillId="4" borderId="18" xfId="0" applyFont="1" applyFill="1" applyBorder="1" applyAlignment="1">
      <alignment horizontal="center"/>
    </xf>
    <xf numFmtId="0" fontId="0" fillId="4" borderId="54" xfId="0" applyFill="1" applyBorder="1" applyAlignment="1">
      <alignment horizontal="center"/>
    </xf>
    <xf numFmtId="0" fontId="0" fillId="4" borderId="23" xfId="0" applyFill="1" applyBorder="1" applyAlignment="1">
      <alignment horizontal="center"/>
    </xf>
    <xf numFmtId="0" fontId="0" fillId="4" borderId="41" xfId="0" applyFill="1" applyBorder="1" applyAlignment="1">
      <alignment horizontal="center"/>
    </xf>
    <xf numFmtId="0" fontId="0" fillId="4" borderId="24" xfId="0" applyFill="1" applyBorder="1" applyAlignment="1">
      <alignment horizontal="center"/>
    </xf>
    <xf numFmtId="0" fontId="12" fillId="4" borderId="2" xfId="0" applyFont="1" applyFill="1" applyBorder="1" applyAlignment="1">
      <alignment horizontal="center" vertical="center" wrapText="1"/>
    </xf>
    <xf numFmtId="0" fontId="12" fillId="4" borderId="18" xfId="0" applyFont="1" applyFill="1" applyBorder="1" applyAlignment="1">
      <alignment horizontal="center" vertical="center" wrapText="1"/>
    </xf>
    <xf numFmtId="0" fontId="40" fillId="4" borderId="22" xfId="0" applyFont="1" applyFill="1" applyBorder="1" applyAlignment="1">
      <alignment horizontal="center" vertical="center" wrapText="1"/>
    </xf>
    <xf numFmtId="0" fontId="40" fillId="4" borderId="25" xfId="0" applyFont="1" applyFill="1" applyBorder="1" applyAlignment="1">
      <alignment horizontal="center" vertical="center" wrapText="1"/>
    </xf>
    <xf numFmtId="0" fontId="40" fillId="4" borderId="1" xfId="0" applyFont="1" applyFill="1" applyBorder="1" applyAlignment="1">
      <alignment horizontal="center" vertical="center" wrapText="1"/>
    </xf>
    <xf numFmtId="0" fontId="40" fillId="4" borderId="2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8" fillId="12" borderId="22" xfId="0" applyFont="1" applyFill="1" applyBorder="1" applyAlignment="1">
      <alignment horizontal="center" vertical="top" wrapText="1"/>
    </xf>
    <xf numFmtId="0" fontId="8" fillId="12" borderId="25" xfId="0" applyFont="1" applyFill="1" applyBorder="1" applyAlignment="1">
      <alignment horizontal="center" vertical="top" wrapText="1"/>
    </xf>
    <xf numFmtId="0" fontId="2" fillId="12" borderId="22" xfId="0" applyFont="1" applyFill="1" applyBorder="1" applyAlignment="1">
      <alignment horizontal="center" vertical="center" wrapText="1"/>
    </xf>
    <xf numFmtId="0" fontId="2" fillId="12" borderId="38" xfId="0" applyFont="1" applyFill="1" applyBorder="1" applyAlignment="1">
      <alignment horizontal="center" vertical="center" wrapText="1"/>
    </xf>
    <xf numFmtId="0" fontId="2" fillId="12" borderId="25" xfId="0" applyFont="1" applyFill="1" applyBorder="1" applyAlignment="1">
      <alignment horizontal="center" vertical="center" wrapText="1"/>
    </xf>
    <xf numFmtId="0" fontId="8" fillId="12" borderId="22" xfId="0" applyFont="1" applyFill="1" applyBorder="1" applyAlignment="1">
      <alignment horizontal="center" vertical="center"/>
    </xf>
    <xf numFmtId="0" fontId="8" fillId="12" borderId="38" xfId="0" applyFont="1" applyFill="1" applyBorder="1" applyAlignment="1">
      <alignment horizontal="center" vertical="center"/>
    </xf>
    <xf numFmtId="0" fontId="8" fillId="12" borderId="25" xfId="0" applyFont="1" applyFill="1" applyBorder="1" applyAlignment="1">
      <alignment horizontal="center" vertical="center"/>
    </xf>
    <xf numFmtId="0" fontId="8" fillId="12" borderId="38" xfId="0" applyFont="1" applyFill="1" applyBorder="1" applyAlignment="1">
      <alignment horizontal="center" vertical="top" wrapText="1"/>
    </xf>
    <xf numFmtId="0" fontId="8" fillId="12" borderId="22" xfId="0" applyFont="1" applyFill="1" applyBorder="1" applyAlignment="1">
      <alignment horizontal="center" vertical="center" wrapText="1"/>
    </xf>
    <xf numFmtId="0" fontId="8" fillId="12" borderId="38" xfId="0" applyFont="1" applyFill="1" applyBorder="1" applyAlignment="1">
      <alignment horizontal="center" vertical="center" wrapText="1"/>
    </xf>
    <xf numFmtId="0" fontId="8" fillId="12" borderId="25" xfId="0" applyFont="1" applyFill="1" applyBorder="1" applyAlignment="1">
      <alignment horizontal="center" vertical="center" wrapText="1"/>
    </xf>
    <xf numFmtId="0" fontId="9" fillId="5" borderId="43" xfId="0" applyFont="1" applyFill="1" applyBorder="1" applyAlignment="1">
      <alignment horizontal="center" vertical="center" wrapText="1"/>
    </xf>
    <xf numFmtId="0" fontId="9" fillId="5" borderId="4" xfId="0" applyFont="1" applyFill="1" applyBorder="1" applyAlignment="1">
      <alignment horizontal="center" vertical="center" wrapText="1"/>
    </xf>
    <xf numFmtId="0" fontId="12" fillId="0" borderId="49" xfId="0" applyFont="1" applyFill="1" applyBorder="1" applyAlignment="1">
      <alignment horizontal="center" vertical="center" wrapText="1"/>
    </xf>
    <xf numFmtId="0" fontId="12" fillId="0" borderId="51" xfId="0" applyFont="1" applyFill="1" applyBorder="1" applyAlignment="1">
      <alignment horizontal="center" vertical="center" wrapText="1"/>
    </xf>
    <xf numFmtId="0" fontId="9" fillId="5" borderId="53" xfId="0" applyFont="1" applyFill="1" applyBorder="1" applyAlignment="1">
      <alignment horizontal="center" vertical="center" wrapText="1"/>
    </xf>
    <xf numFmtId="0" fontId="9" fillId="5" borderId="55" xfId="0" applyFont="1" applyFill="1" applyBorder="1" applyAlignment="1">
      <alignment horizontal="center" vertical="center" wrapText="1"/>
    </xf>
    <xf numFmtId="0" fontId="12" fillId="4" borderId="49" xfId="0" applyFont="1" applyFill="1" applyBorder="1" applyAlignment="1">
      <alignment horizontal="center"/>
    </xf>
    <xf numFmtId="0" fontId="12" fillId="4" borderId="50" xfId="0" applyFont="1" applyFill="1" applyBorder="1" applyAlignment="1">
      <alignment horizontal="center"/>
    </xf>
    <xf numFmtId="0" fontId="12" fillId="4" borderId="51" xfId="0" applyFont="1" applyFill="1" applyBorder="1" applyAlignment="1">
      <alignment horizontal="center"/>
    </xf>
    <xf numFmtId="0" fontId="12" fillId="4" borderId="56" xfId="0" applyFont="1" applyFill="1" applyBorder="1" applyAlignment="1">
      <alignment horizontal="center"/>
    </xf>
    <xf numFmtId="0" fontId="12" fillId="4" borderId="57" xfId="0" applyFont="1" applyFill="1" applyBorder="1" applyAlignment="1">
      <alignment horizontal="center"/>
    </xf>
    <xf numFmtId="0" fontId="12" fillId="4" borderId="55" xfId="0" applyFont="1" applyFill="1" applyBorder="1" applyAlignment="1">
      <alignment horizontal="center"/>
    </xf>
    <xf numFmtId="0" fontId="12" fillId="4" borderId="58" xfId="0" applyFont="1" applyFill="1" applyBorder="1" applyAlignment="1">
      <alignment horizontal="center"/>
    </xf>
    <xf numFmtId="0" fontId="12" fillId="4" borderId="59" xfId="0" applyFont="1" applyFill="1" applyBorder="1" applyAlignment="1">
      <alignment horizontal="center"/>
    </xf>
    <xf numFmtId="0" fontId="12" fillId="4" borderId="60" xfId="0" applyFont="1" applyFill="1" applyBorder="1" applyAlignment="1">
      <alignment horizontal="center"/>
    </xf>
    <xf numFmtId="0" fontId="7" fillId="4" borderId="52" xfId="0" applyNumberFormat="1" applyFont="1" applyFill="1" applyBorder="1" applyAlignment="1">
      <alignment horizontal="center" vertical="center"/>
    </xf>
    <xf numFmtId="0" fontId="7" fillId="4" borderId="27" xfId="0" applyNumberFormat="1" applyFont="1" applyFill="1" applyBorder="1" applyAlignment="1">
      <alignment horizontal="center" vertical="center"/>
    </xf>
    <xf numFmtId="0" fontId="7" fillId="4" borderId="53" xfId="0" applyNumberFormat="1" applyFont="1" applyFill="1" applyBorder="1" applyAlignment="1">
      <alignment horizontal="center" vertical="center"/>
    </xf>
    <xf numFmtId="0" fontId="9" fillId="6" borderId="1" xfId="0" applyFont="1" applyFill="1" applyBorder="1" applyAlignment="1">
      <alignment horizontal="center" vertical="center" wrapText="1"/>
    </xf>
    <xf numFmtId="0" fontId="9" fillId="6" borderId="5" xfId="0" applyFont="1" applyFill="1" applyBorder="1" applyAlignment="1">
      <alignment horizontal="center" vertical="center" wrapText="1"/>
    </xf>
    <xf numFmtId="0" fontId="9" fillId="6" borderId="18" xfId="0" applyFont="1" applyFill="1" applyBorder="1" applyAlignment="1">
      <alignment horizontal="center" vertical="center" wrapText="1"/>
    </xf>
    <xf numFmtId="0" fontId="9" fillId="6" borderId="6" xfId="0" applyFont="1" applyFill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3" borderId="48" xfId="0" applyFont="1" applyFill="1" applyBorder="1" applyAlignment="1">
      <alignment horizontal="center" vertical="center" wrapText="1"/>
    </xf>
    <xf numFmtId="0" fontId="8" fillId="3" borderId="18" xfId="0" applyFont="1" applyFill="1" applyBorder="1" applyAlignment="1">
      <alignment horizontal="center" vertical="center" wrapText="1"/>
    </xf>
    <xf numFmtId="0" fontId="27" fillId="4" borderId="49" xfId="0" applyFont="1" applyFill="1" applyBorder="1" applyAlignment="1" applyProtection="1">
      <alignment horizontal="center"/>
      <protection/>
    </xf>
    <xf numFmtId="0" fontId="27" fillId="4" borderId="50" xfId="0" applyFont="1" applyFill="1" applyBorder="1" applyAlignment="1" applyProtection="1">
      <alignment horizontal="center"/>
      <protection/>
    </xf>
    <xf numFmtId="0" fontId="27" fillId="4" borderId="51" xfId="0" applyFont="1" applyFill="1" applyBorder="1" applyAlignment="1" applyProtection="1">
      <alignment horizontal="center"/>
      <protection/>
    </xf>
    <xf numFmtId="0" fontId="9" fillId="4" borderId="4" xfId="0" applyFont="1" applyFill="1" applyBorder="1" applyAlignment="1" applyProtection="1">
      <alignment horizontal="center" vertical="center" wrapText="1"/>
      <protection/>
    </xf>
    <xf numFmtId="0" fontId="9" fillId="4" borderId="1" xfId="0" applyFont="1" applyFill="1" applyBorder="1" applyAlignment="1" applyProtection="1">
      <alignment horizontal="center" vertical="center" wrapText="1"/>
      <protection/>
    </xf>
    <xf numFmtId="0" fontId="9" fillId="4" borderId="22" xfId="0" applyFont="1" applyFill="1" applyBorder="1" applyAlignment="1" applyProtection="1">
      <alignment horizontal="center" vertical="center" wrapText="1"/>
      <protection/>
    </xf>
    <xf numFmtId="0" fontId="9" fillId="4" borderId="38" xfId="0" applyFont="1" applyFill="1" applyBorder="1" applyAlignment="1" applyProtection="1">
      <alignment horizontal="center" vertical="center" wrapText="1"/>
      <protection/>
    </xf>
    <xf numFmtId="0" fontId="9" fillId="4" borderId="25" xfId="0" applyFont="1" applyFill="1" applyBorder="1" applyAlignment="1" applyProtection="1">
      <alignment horizontal="center" vertical="center" wrapText="1"/>
      <protection/>
    </xf>
    <xf numFmtId="0" fontId="34" fillId="14" borderId="0" xfId="0" applyFont="1" applyFill="1" applyBorder="1" applyAlignment="1" applyProtection="1">
      <alignment horizontal="right" vertical="center" wrapText="1"/>
      <protection/>
    </xf>
    <xf numFmtId="0" fontId="34" fillId="14" borderId="0" xfId="0" applyFont="1" applyFill="1" applyBorder="1" applyAlignment="1" applyProtection="1">
      <alignment horizontal="left" vertical="center" wrapText="1"/>
      <protection/>
    </xf>
    <xf numFmtId="0" fontId="9" fillId="4" borderId="32" xfId="0" applyFont="1" applyFill="1" applyBorder="1" applyAlignment="1" applyProtection="1">
      <alignment horizontal="center" vertical="center" wrapText="1"/>
      <protection/>
    </xf>
    <xf numFmtId="0" fontId="9" fillId="4" borderId="11" xfId="0" applyFont="1" applyFill="1" applyBorder="1" applyAlignment="1" applyProtection="1">
      <alignment horizontal="center" vertical="center" wrapText="1"/>
      <protection/>
    </xf>
    <xf numFmtId="0" fontId="9" fillId="4" borderId="7" xfId="0" applyFont="1" applyFill="1" applyBorder="1" applyAlignment="1" applyProtection="1">
      <alignment horizontal="center" vertical="center" wrapText="1"/>
      <protection/>
    </xf>
    <xf numFmtId="0" fontId="30" fillId="13" borderId="0" xfId="0" applyFont="1" applyFill="1" applyAlignment="1" applyProtection="1">
      <alignment horizontal="left"/>
      <protection/>
    </xf>
    <xf numFmtId="0" fontId="27" fillId="0" borderId="0" xfId="0" applyFont="1" applyAlignment="1" applyProtection="1">
      <alignment horizontal="left" vertical="center"/>
      <protection/>
    </xf>
    <xf numFmtId="0" fontId="32" fillId="4" borderId="0" xfId="0" applyFont="1" applyFill="1" applyBorder="1" applyAlignment="1" applyProtection="1">
      <alignment horizontal="left" vertical="center" wrapText="1"/>
      <protection/>
    </xf>
    <xf numFmtId="0" fontId="9" fillId="4" borderId="5" xfId="0" applyFont="1" applyFill="1" applyBorder="1" applyAlignment="1" applyProtection="1">
      <alignment horizontal="center" vertical="center" wrapText="1"/>
      <protection/>
    </xf>
    <xf numFmtId="0" fontId="9" fillId="4" borderId="12" xfId="0" applyFont="1" applyFill="1" applyBorder="1" applyAlignment="1" applyProtection="1">
      <alignment horizontal="center" vertical="center" wrapText="1"/>
      <protection/>
    </xf>
    <xf numFmtId="0" fontId="9" fillId="4" borderId="61" xfId="0" applyFont="1" applyFill="1" applyBorder="1" applyAlignment="1" applyProtection="1">
      <alignment horizontal="center" vertical="center" wrapText="1"/>
      <protection/>
    </xf>
    <xf numFmtId="0" fontId="9" fillId="4" borderId="54" xfId="0" applyFont="1" applyFill="1" applyBorder="1" applyAlignment="1" applyProtection="1">
      <alignment horizontal="center" vertical="center" wrapText="1"/>
      <protection/>
    </xf>
    <xf numFmtId="0" fontId="9" fillId="4" borderId="62" xfId="0" applyFont="1" applyFill="1" applyBorder="1" applyAlignment="1" applyProtection="1">
      <alignment horizontal="center" vertical="center" wrapText="1"/>
      <protection/>
    </xf>
    <xf numFmtId="0" fontId="9" fillId="4" borderId="41" xfId="0" applyFont="1" applyFill="1" applyBorder="1" applyAlignment="1" applyProtection="1">
      <alignment horizontal="center" vertical="center" wrapText="1"/>
      <protection/>
    </xf>
    <xf numFmtId="0" fontId="26" fillId="4" borderId="63" xfId="0" applyNumberFormat="1" applyFont="1" applyFill="1" applyBorder="1" applyAlignment="1" applyProtection="1">
      <alignment horizontal="center"/>
      <protection/>
    </xf>
    <xf numFmtId="0" fontId="25" fillId="4" borderId="17" xfId="0" applyNumberFormat="1" applyFont="1" applyFill="1" applyBorder="1" applyAlignment="1" applyProtection="1">
      <alignment horizontal="center"/>
      <protection/>
    </xf>
    <xf numFmtId="0" fontId="25" fillId="4" borderId="31" xfId="0" applyNumberFormat="1" applyFont="1" applyFill="1" applyBorder="1" applyAlignment="1" applyProtection="1">
      <alignment horizontal="center"/>
      <protection/>
    </xf>
    <xf numFmtId="0" fontId="9" fillId="4" borderId="52" xfId="0" applyFont="1" applyFill="1" applyBorder="1" applyAlignment="1" applyProtection="1">
      <alignment horizontal="center" vertical="center" wrapText="1"/>
      <protection/>
    </xf>
    <xf numFmtId="0" fontId="9" fillId="4" borderId="27" xfId="0" applyFont="1" applyFill="1" applyBorder="1" applyAlignment="1" applyProtection="1">
      <alignment horizontal="center" vertical="center" wrapText="1"/>
      <protection/>
    </xf>
    <xf numFmtId="0" fontId="9" fillId="4" borderId="53" xfId="0" applyFont="1" applyFill="1" applyBorder="1" applyAlignment="1" applyProtection="1">
      <alignment horizontal="center" vertical="center" wrapText="1"/>
      <protection/>
    </xf>
    <xf numFmtId="0" fontId="9" fillId="4" borderId="63" xfId="0" applyFont="1" applyFill="1" applyBorder="1" applyAlignment="1" applyProtection="1">
      <alignment horizontal="center" vertical="center" wrapText="1"/>
      <protection/>
    </xf>
    <xf numFmtId="0" fontId="9" fillId="4" borderId="17" xfId="0" applyFont="1" applyFill="1" applyBorder="1" applyAlignment="1" applyProtection="1">
      <alignment horizontal="center" vertical="center" wrapText="1"/>
      <protection/>
    </xf>
    <xf numFmtId="0" fontId="9" fillId="4" borderId="64" xfId="0" applyFont="1" applyFill="1" applyBorder="1" applyAlignment="1" applyProtection="1">
      <alignment horizontal="center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0,0_x000d__x000a_NA_x000d__x000a_" xfId="20"/>
  </cellStyles>
  <dxfs count="17">
    <dxf>
      <font>
        <b/>
        <i val="0"/>
        <color theme="5" tint="-0.24993999302387238"/>
      </font>
      <numFmt numFmtId="43" formatCode="_-* #,##0.00_р_._-;\-* #,##0.00_р_._-;_-* &quot;-&quot;??_р_._-;_-@_-"/>
      <fill>
        <patternFill>
          <bgColor theme="5" tint="0.5999600291252136"/>
        </patternFill>
      </fill>
      <border/>
    </dxf>
    <dxf>
      <font>
        <b/>
        <i val="0"/>
        <color theme="5" tint="-0.24993999302387238"/>
      </font>
      <numFmt numFmtId="43" formatCode="_-* #,##0.00_р_._-;\-* #,##0.00_р_._-;_-* &quot;-&quot;??_р_._-;_-@_-"/>
      <fill>
        <patternFill>
          <bgColor theme="5" tint="0.5999600291252136"/>
        </patternFill>
      </fill>
      <border/>
    </dxf>
    <dxf>
      <font>
        <b/>
        <i val="0"/>
        <color theme="5" tint="-0.24993999302387238"/>
      </font>
      <fill>
        <patternFill>
          <bgColor theme="5" tint="0.5999600291252136"/>
        </patternFill>
      </fill>
      <border/>
    </dxf>
    <dxf>
      <fill>
        <patternFill>
          <bgColor theme="7" tint="0.7999799847602844"/>
        </patternFill>
      </fill>
      <border/>
    </dxf>
    <dxf>
      <font>
        <b/>
        <i val="0"/>
        <color theme="5" tint="-0.24993999302387238"/>
      </font>
      <fill>
        <patternFill>
          <bgColor theme="5" tint="0.5999600291252136"/>
        </patternFill>
      </fill>
      <border/>
    </dxf>
    <dxf>
      <fill>
        <patternFill>
          <bgColor theme="7" tint="0.7999799847602844"/>
        </patternFill>
      </fill>
      <border/>
    </dxf>
    <dxf>
      <font>
        <b/>
        <i val="0"/>
        <color theme="5" tint="-0.24993999302387238"/>
      </font>
      <fill>
        <patternFill>
          <bgColor theme="5" tint="0.5999600291252136"/>
        </patternFill>
      </fill>
      <border/>
    </dxf>
    <dxf>
      <font>
        <b val="0"/>
        <i val="0"/>
        <color auto="1"/>
      </font>
      <fill>
        <patternFill>
          <bgColor theme="7" tint="0.5999600291252136"/>
        </patternFill>
      </fill>
      <border/>
    </dxf>
    <dxf>
      <fill>
        <patternFill>
          <bgColor theme="7" tint="0.7999799847602844"/>
        </patternFill>
      </fill>
      <border/>
    </dxf>
    <dxf>
      <font>
        <b val="0"/>
        <i val="0"/>
        <color auto="1"/>
      </font>
      <fill>
        <patternFill>
          <bgColor theme="7" tint="0.5999600291252136"/>
        </patternFill>
      </fill>
      <border/>
    </dxf>
    <dxf>
      <font>
        <b/>
        <i val="0"/>
        <color theme="5" tint="-0.24993999302387238"/>
      </font>
      <numFmt numFmtId="43" formatCode="_-* #,##0.00_р_._-;\-* #,##0.00_р_._-;_-* &quot;-&quot;??_р_._-;_-@_-"/>
      <fill>
        <patternFill>
          <bgColor theme="5" tint="0.5999600291252136"/>
        </patternFill>
      </fill>
      <border/>
    </dxf>
    <dxf>
      <font>
        <b/>
        <i val="0"/>
        <color theme="5" tint="-0.24993999302387238"/>
      </font>
      <fill>
        <patternFill>
          <bgColor theme="5" tint="0.5999600291252136"/>
        </patternFill>
      </fill>
      <border/>
    </dxf>
    <dxf>
      <fill>
        <patternFill>
          <bgColor theme="7" tint="0.7999799847602844"/>
        </patternFill>
      </fill>
      <border/>
    </dxf>
    <dxf>
      <font>
        <b/>
        <i val="0"/>
        <color theme="5" tint="-0.24993999302387238"/>
      </font>
      <numFmt numFmtId="43" formatCode="_-* #,##0.00_р_._-;\-* #,##0.00_р_._-;_-* &quot;-&quot;??_р_._-;_-@_-"/>
      <fill>
        <patternFill>
          <bgColor theme="5" tint="0.5999600291252136"/>
        </patternFill>
      </fill>
      <border/>
    </dxf>
    <dxf>
      <font>
        <b/>
        <i val="0"/>
        <color theme="5" tint="-0.24993999302387238"/>
      </font>
      <fill>
        <patternFill>
          <bgColor theme="5" tint="0.5999600291252136"/>
        </patternFill>
      </fill>
      <border/>
    </dxf>
    <dxf>
      <font>
        <b/>
        <i val="0"/>
        <strike val="0"/>
        <color theme="5" tint="-0.24993999302387238"/>
      </font>
      <fill>
        <patternFill>
          <bgColor theme="5" tint="0.5999600291252136"/>
        </patternFill>
      </fill>
      <border/>
    </dxf>
    <dxf>
      <fill>
        <patternFill>
          <bgColor theme="7" tint="0.7999799847602844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99"/>
  </sheetPr>
  <dimension ref="A2:AP116"/>
  <sheetViews>
    <sheetView zoomScale="80" zoomScaleNormal="80" workbookViewId="0" topLeftCell="P6">
      <selection activeCell="AC17" sqref="AC17"/>
    </sheetView>
  </sheetViews>
  <sheetFormatPr defaultColWidth="9.140625" defaultRowHeight="15"/>
  <cols>
    <col min="1" max="1" width="3.421875" style="13" customWidth="1"/>
    <col min="2" max="2" width="6.00390625" style="13" customWidth="1"/>
    <col min="3" max="3" width="9.140625" style="13" customWidth="1"/>
    <col min="4" max="4" width="21.57421875" style="13" customWidth="1"/>
    <col min="5" max="5" width="16.00390625" style="13" customWidth="1"/>
    <col min="6" max="6" width="23.8515625" style="13" customWidth="1"/>
    <col min="7" max="8" width="22.28125" style="13" customWidth="1"/>
    <col min="9" max="9" width="13.57421875" style="13" customWidth="1"/>
    <col min="10" max="10" width="50.421875" style="13" customWidth="1"/>
    <col min="11" max="11" width="28.140625" style="13" customWidth="1"/>
    <col min="12" max="12" width="21.00390625" style="13" customWidth="1"/>
    <col min="13" max="13" width="20.28125" style="13" customWidth="1"/>
    <col min="14" max="14" width="19.8515625" style="13" customWidth="1"/>
    <col min="15" max="18" width="15.421875" style="13" customWidth="1"/>
    <col min="19" max="19" width="27.00390625" style="13" customWidth="1"/>
    <col min="20" max="20" width="17.421875" style="13" customWidth="1"/>
    <col min="21" max="21" width="15.421875" style="13" customWidth="1"/>
    <col min="22" max="22" width="18.57421875" style="13" customWidth="1"/>
    <col min="23" max="23" width="18.00390625" style="13" customWidth="1"/>
    <col min="24" max="32" width="18.28125" style="13" customWidth="1"/>
    <col min="33" max="33" width="27.140625" style="13" customWidth="1"/>
    <col min="34" max="35" width="22.140625" style="13" customWidth="1"/>
    <col min="36" max="37" width="21.8515625" style="13" customWidth="1"/>
    <col min="38" max="38" width="59.421875" style="13" customWidth="1"/>
    <col min="39" max="39" width="41.140625" style="13" customWidth="1"/>
    <col min="40" max="40" width="66.140625" style="13" customWidth="1"/>
    <col min="41" max="41" width="42.28125" style="13" customWidth="1"/>
    <col min="42" max="42" width="38.7109375" style="13" customWidth="1"/>
    <col min="43" max="16384" width="9.140625" style="13" customWidth="1"/>
  </cols>
  <sheetData>
    <row r="2" ht="15.75">
      <c r="B2" s="185" t="s">
        <v>151</v>
      </c>
    </row>
    <row r="3" ht="19.5" customHeight="1">
      <c r="B3" s="185" t="s">
        <v>150</v>
      </c>
    </row>
    <row r="4" spans="1:10" ht="19.5" customHeight="1">
      <c r="A4" s="185"/>
      <c r="B4" s="185" t="s">
        <v>170</v>
      </c>
      <c r="C4" s="185"/>
      <c r="D4" s="185"/>
      <c r="E4" s="185"/>
      <c r="F4" s="185"/>
      <c r="G4" s="185"/>
      <c r="H4" s="185"/>
      <c r="I4" s="185"/>
      <c r="J4" s="185"/>
    </row>
    <row r="5" ht="19.5" customHeight="1" thickBot="1">
      <c r="B5" s="136"/>
    </row>
    <row r="6" spans="2:3" ht="27.75" customHeight="1" thickBot="1">
      <c r="B6" s="138"/>
      <c r="C6" s="137" t="s">
        <v>119</v>
      </c>
    </row>
    <row r="7" ht="15.75" thickBot="1"/>
    <row r="8" spans="4:9" ht="16.5" thickBot="1">
      <c r="D8" s="142">
        <v>42521</v>
      </c>
      <c r="E8" s="119" t="s">
        <v>32</v>
      </c>
      <c r="F8" s="14"/>
      <c r="I8" s="24"/>
    </row>
    <row r="9" spans="4:9" ht="19.5" thickBot="1">
      <c r="D9" s="135"/>
      <c r="E9" s="119"/>
      <c r="F9" s="14"/>
      <c r="I9" s="24"/>
    </row>
    <row r="10" spans="2:42" ht="19.5" thickBot="1">
      <c r="B10" s="292" t="s">
        <v>109</v>
      </c>
      <c r="C10" s="293"/>
      <c r="D10" s="293"/>
      <c r="E10" s="293"/>
      <c r="F10" s="293"/>
      <c r="G10" s="293"/>
      <c r="H10" s="293"/>
      <c r="I10" s="293"/>
      <c r="J10" s="293"/>
      <c r="K10" s="293"/>
      <c r="L10" s="293"/>
      <c r="M10" s="293"/>
      <c r="N10" s="293"/>
      <c r="O10" s="293"/>
      <c r="P10" s="293"/>
      <c r="Q10" s="293"/>
      <c r="R10" s="294"/>
      <c r="S10" s="289" t="s">
        <v>108</v>
      </c>
      <c r="T10" s="290"/>
      <c r="U10" s="290"/>
      <c r="V10" s="290"/>
      <c r="W10" s="290"/>
      <c r="X10" s="290"/>
      <c r="Y10" s="290"/>
      <c r="Z10" s="290"/>
      <c r="AA10" s="290"/>
      <c r="AB10" s="290"/>
      <c r="AC10" s="290"/>
      <c r="AD10" s="290"/>
      <c r="AE10" s="290"/>
      <c r="AF10" s="290"/>
      <c r="AG10" s="290"/>
      <c r="AH10" s="290"/>
      <c r="AI10" s="290"/>
      <c r="AJ10" s="291"/>
      <c r="AK10" s="295" t="s">
        <v>110</v>
      </c>
      <c r="AL10" s="296"/>
      <c r="AM10" s="281" t="s">
        <v>112</v>
      </c>
      <c r="AN10" s="282"/>
      <c r="AO10" s="282"/>
      <c r="AP10" s="283"/>
    </row>
    <row r="11" spans="2:42" s="15" customFormat="1" ht="15.75" customHeight="1">
      <c r="B11" s="18">
        <v>1</v>
      </c>
      <c r="C11" s="19">
        <v>2</v>
      </c>
      <c r="D11" s="19">
        <v>3</v>
      </c>
      <c r="E11" s="19">
        <v>4</v>
      </c>
      <c r="F11" s="19">
        <v>5</v>
      </c>
      <c r="G11" s="19">
        <v>6</v>
      </c>
      <c r="H11" s="19">
        <v>7</v>
      </c>
      <c r="I11" s="19">
        <v>8</v>
      </c>
      <c r="J11" s="19">
        <v>9</v>
      </c>
      <c r="K11" s="19">
        <v>10</v>
      </c>
      <c r="L11" s="19">
        <v>11</v>
      </c>
      <c r="M11" s="19">
        <v>12</v>
      </c>
      <c r="N11" s="19">
        <v>13</v>
      </c>
      <c r="O11" s="19">
        <v>14</v>
      </c>
      <c r="P11" s="108">
        <v>15</v>
      </c>
      <c r="Q11" s="108">
        <v>16</v>
      </c>
      <c r="R11" s="54">
        <v>17</v>
      </c>
      <c r="S11" s="111">
        <v>18</v>
      </c>
      <c r="T11" s="112">
        <v>19</v>
      </c>
      <c r="U11" s="112">
        <v>20</v>
      </c>
      <c r="V11" s="113">
        <v>21</v>
      </c>
      <c r="W11" s="111">
        <v>22</v>
      </c>
      <c r="X11" s="114">
        <v>23</v>
      </c>
      <c r="Y11" s="111">
        <v>24</v>
      </c>
      <c r="Z11" s="112">
        <v>25</v>
      </c>
      <c r="AA11" s="112">
        <v>26</v>
      </c>
      <c r="AB11" s="112">
        <v>27</v>
      </c>
      <c r="AC11" s="112">
        <v>28</v>
      </c>
      <c r="AD11" s="112">
        <v>29</v>
      </c>
      <c r="AE11" s="228">
        <v>30</v>
      </c>
      <c r="AF11" s="113">
        <v>31</v>
      </c>
      <c r="AG11" s="109">
        <v>32</v>
      </c>
      <c r="AH11" s="20">
        <v>33</v>
      </c>
      <c r="AI11" s="20">
        <v>34</v>
      </c>
      <c r="AJ11" s="98">
        <v>35</v>
      </c>
      <c r="AK11" s="107">
        <v>36</v>
      </c>
      <c r="AL11" s="107">
        <v>37</v>
      </c>
      <c r="AM11" s="241">
        <v>38</v>
      </c>
      <c r="AN11" s="242">
        <v>39</v>
      </c>
      <c r="AO11" s="242">
        <v>40</v>
      </c>
      <c r="AP11" s="243">
        <v>41</v>
      </c>
    </row>
    <row r="12" spans="2:42" ht="60.75" customHeight="1">
      <c r="B12" s="297" t="s">
        <v>127</v>
      </c>
      <c r="C12" s="280" t="s">
        <v>2</v>
      </c>
      <c r="D12" s="280" t="s">
        <v>115</v>
      </c>
      <c r="E12" s="266" t="s">
        <v>116</v>
      </c>
      <c r="F12" s="280" t="s">
        <v>117</v>
      </c>
      <c r="G12" s="280" t="s">
        <v>118</v>
      </c>
      <c r="H12" s="280" t="s">
        <v>171</v>
      </c>
      <c r="I12" s="280" t="s">
        <v>176</v>
      </c>
      <c r="J12" s="280" t="s">
        <v>13</v>
      </c>
      <c r="K12" s="280" t="s">
        <v>28</v>
      </c>
      <c r="L12" s="280" t="s">
        <v>36</v>
      </c>
      <c r="M12" s="280" t="s">
        <v>43</v>
      </c>
      <c r="N12" s="280" t="s">
        <v>42</v>
      </c>
      <c r="O12" s="266" t="s">
        <v>107</v>
      </c>
      <c r="P12" s="266" t="s">
        <v>39</v>
      </c>
      <c r="Q12" s="266" t="s">
        <v>157</v>
      </c>
      <c r="R12" s="268" t="s">
        <v>35</v>
      </c>
      <c r="S12" s="275" t="s">
        <v>99</v>
      </c>
      <c r="T12" s="276"/>
      <c r="U12" s="276"/>
      <c r="V12" s="276"/>
      <c r="W12" s="276"/>
      <c r="X12" s="277"/>
      <c r="Y12" s="116" t="s">
        <v>14</v>
      </c>
      <c r="Z12" s="103" t="s">
        <v>16</v>
      </c>
      <c r="AA12" s="103" t="s">
        <v>17</v>
      </c>
      <c r="AB12" s="236" t="s">
        <v>172</v>
      </c>
      <c r="AC12" s="103" t="s">
        <v>18</v>
      </c>
      <c r="AD12" s="103" t="s">
        <v>19</v>
      </c>
      <c r="AE12" s="236" t="s">
        <v>174</v>
      </c>
      <c r="AF12" s="284" t="s">
        <v>49</v>
      </c>
      <c r="AG12" s="257" t="s">
        <v>61</v>
      </c>
      <c r="AH12" s="256" t="s">
        <v>102</v>
      </c>
      <c r="AI12" s="256" t="s">
        <v>63</v>
      </c>
      <c r="AJ12" s="253" t="s">
        <v>62</v>
      </c>
      <c r="AK12" s="121" t="s">
        <v>103</v>
      </c>
      <c r="AL12" s="252" t="s">
        <v>34</v>
      </c>
      <c r="AM12" s="261" t="s">
        <v>113</v>
      </c>
      <c r="AN12" s="262"/>
      <c r="AO12" s="262"/>
      <c r="AP12" s="263"/>
    </row>
    <row r="13" spans="2:42" s="16" customFormat="1" ht="62.25" customHeight="1">
      <c r="B13" s="297"/>
      <c r="C13" s="280"/>
      <c r="D13" s="280"/>
      <c r="E13" s="267"/>
      <c r="F13" s="280"/>
      <c r="G13" s="280"/>
      <c r="H13" s="280"/>
      <c r="I13" s="280"/>
      <c r="J13" s="280"/>
      <c r="K13" s="280"/>
      <c r="L13" s="280"/>
      <c r="M13" s="280"/>
      <c r="N13" s="280"/>
      <c r="O13" s="267"/>
      <c r="P13" s="267"/>
      <c r="Q13" s="267"/>
      <c r="R13" s="269"/>
      <c r="S13" s="273" t="s">
        <v>96</v>
      </c>
      <c r="T13" s="270" t="s">
        <v>97</v>
      </c>
      <c r="U13" s="270" t="s">
        <v>98</v>
      </c>
      <c r="V13" s="278" t="s">
        <v>101</v>
      </c>
      <c r="W13" s="273" t="s">
        <v>158</v>
      </c>
      <c r="X13" s="278" t="s">
        <v>106</v>
      </c>
      <c r="Y13" s="117" t="s">
        <v>21</v>
      </c>
      <c r="Z13" s="115" t="s">
        <v>22</v>
      </c>
      <c r="AA13" s="115" t="s">
        <v>23</v>
      </c>
      <c r="AB13" s="115" t="s">
        <v>173</v>
      </c>
      <c r="AC13" s="115" t="s">
        <v>24</v>
      </c>
      <c r="AD13" s="115" t="s">
        <v>25</v>
      </c>
      <c r="AE13" s="115" t="s">
        <v>175</v>
      </c>
      <c r="AF13" s="285"/>
      <c r="AG13" s="257"/>
      <c r="AH13" s="256"/>
      <c r="AI13" s="256"/>
      <c r="AJ13" s="253"/>
      <c r="AK13" s="123">
        <f>SUM($AK$17:$AK$76)</f>
        <v>69932.3578</v>
      </c>
      <c r="AL13" s="252"/>
      <c r="AM13" s="264" t="s">
        <v>87</v>
      </c>
      <c r="AN13" s="266" t="s">
        <v>89</v>
      </c>
      <c r="AO13" s="266" t="s">
        <v>88</v>
      </c>
      <c r="AP13" s="268" t="s">
        <v>90</v>
      </c>
    </row>
    <row r="14" spans="2:42" s="16" customFormat="1" ht="45" customHeight="1">
      <c r="B14" s="297"/>
      <c r="C14" s="280"/>
      <c r="D14" s="280"/>
      <c r="E14" s="271"/>
      <c r="F14" s="280"/>
      <c r="G14" s="280"/>
      <c r="H14" s="280"/>
      <c r="I14" s="280"/>
      <c r="J14" s="280"/>
      <c r="K14" s="280"/>
      <c r="L14" s="280"/>
      <c r="M14" s="25" t="s">
        <v>30</v>
      </c>
      <c r="N14" s="25" t="s">
        <v>30</v>
      </c>
      <c r="O14" s="271"/>
      <c r="P14" s="271"/>
      <c r="Q14" s="271"/>
      <c r="R14" s="272"/>
      <c r="S14" s="274"/>
      <c r="T14" s="256"/>
      <c r="U14" s="256"/>
      <c r="V14" s="279"/>
      <c r="W14" s="274"/>
      <c r="X14" s="279"/>
      <c r="Y14" s="254" t="s">
        <v>41</v>
      </c>
      <c r="Z14" s="255"/>
      <c r="AA14" s="255"/>
      <c r="AB14" s="255"/>
      <c r="AC14" s="258" t="s">
        <v>40</v>
      </c>
      <c r="AD14" s="258"/>
      <c r="AE14" s="259"/>
      <c r="AF14" s="260"/>
      <c r="AG14" s="118" t="s">
        <v>27</v>
      </c>
      <c r="AH14" s="17" t="s">
        <v>26</v>
      </c>
      <c r="AI14" s="17" t="s">
        <v>26</v>
      </c>
      <c r="AJ14" s="97" t="s">
        <v>26</v>
      </c>
      <c r="AK14" s="122" t="s">
        <v>26</v>
      </c>
      <c r="AL14" s="252"/>
      <c r="AM14" s="265"/>
      <c r="AN14" s="267"/>
      <c r="AO14" s="267"/>
      <c r="AP14" s="269"/>
    </row>
    <row r="15" spans="2:42" s="15" customFormat="1" ht="15.75" customHeight="1">
      <c r="B15" s="18"/>
      <c r="C15" s="19"/>
      <c r="D15" s="19"/>
      <c r="E15" s="19"/>
      <c r="F15" s="19"/>
      <c r="G15" s="19"/>
      <c r="H15" s="19"/>
      <c r="I15" s="19"/>
      <c r="J15" s="19" t="s">
        <v>38</v>
      </c>
      <c r="K15" s="19"/>
      <c r="L15" s="19" t="s">
        <v>37</v>
      </c>
      <c r="M15" s="19"/>
      <c r="N15" s="19"/>
      <c r="O15" s="19" t="s">
        <v>44</v>
      </c>
      <c r="P15" s="108" t="s">
        <v>44</v>
      </c>
      <c r="Q15" s="108" t="s">
        <v>20</v>
      </c>
      <c r="R15" s="54" t="s">
        <v>20</v>
      </c>
      <c r="S15" s="111"/>
      <c r="T15" s="112" t="s">
        <v>44</v>
      </c>
      <c r="U15" s="112" t="s">
        <v>44</v>
      </c>
      <c r="V15" s="113" t="s">
        <v>100</v>
      </c>
      <c r="W15" s="111" t="s">
        <v>20</v>
      </c>
      <c r="X15" s="114" t="s">
        <v>100</v>
      </c>
      <c r="Y15" s="111" t="s">
        <v>15</v>
      </c>
      <c r="Z15" s="112" t="s">
        <v>15</v>
      </c>
      <c r="AA15" s="112" t="s">
        <v>15</v>
      </c>
      <c r="AB15" s="112" t="s">
        <v>15</v>
      </c>
      <c r="AC15" s="112" t="s">
        <v>20</v>
      </c>
      <c r="AD15" s="112" t="s">
        <v>20</v>
      </c>
      <c r="AE15" s="228"/>
      <c r="AF15" s="113" t="s">
        <v>20</v>
      </c>
      <c r="AG15" s="109" t="s">
        <v>33</v>
      </c>
      <c r="AH15" s="20" t="s">
        <v>0</v>
      </c>
      <c r="AI15" s="20" t="s">
        <v>0</v>
      </c>
      <c r="AJ15" s="98" t="s">
        <v>0</v>
      </c>
      <c r="AK15" s="107" t="s">
        <v>1</v>
      </c>
      <c r="AL15" s="252"/>
      <c r="AM15" s="100"/>
      <c r="AN15" s="101"/>
      <c r="AO15" s="101"/>
      <c r="AP15" s="102"/>
    </row>
    <row r="16" spans="2:42" s="15" customFormat="1" ht="15.75" customHeight="1">
      <c r="B16" s="286" t="s">
        <v>152</v>
      </c>
      <c r="C16" s="287"/>
      <c r="D16" s="288"/>
      <c r="E16" s="145"/>
      <c r="F16" s="145"/>
      <c r="G16" s="145"/>
      <c r="H16" s="145"/>
      <c r="I16" s="145"/>
      <c r="J16" s="145"/>
      <c r="K16" s="145"/>
      <c r="L16" s="145"/>
      <c r="M16" s="145"/>
      <c r="N16" s="145"/>
      <c r="O16" s="167">
        <f>SUM(O17:O116)</f>
        <v>2</v>
      </c>
      <c r="P16" s="167">
        <f aca="true" t="shared" si="0" ref="P16:AK16">SUM(P17:P116)</f>
        <v>30</v>
      </c>
      <c r="Q16" s="167">
        <f t="shared" si="0"/>
        <v>100</v>
      </c>
      <c r="R16" s="167">
        <f t="shared" si="0"/>
        <v>0</v>
      </c>
      <c r="S16" s="167"/>
      <c r="T16" s="167">
        <f>SUM(T17:T116)</f>
        <v>0</v>
      </c>
      <c r="U16" s="167">
        <f t="shared" si="0"/>
        <v>0</v>
      </c>
      <c r="V16" s="167">
        <f t="shared" si="0"/>
        <v>0</v>
      </c>
      <c r="W16" s="167">
        <f t="shared" si="0"/>
        <v>0</v>
      </c>
      <c r="X16" s="167">
        <f t="shared" si="0"/>
        <v>0</v>
      </c>
      <c r="Y16" s="231">
        <f t="shared" si="0"/>
        <v>0.1144</v>
      </c>
      <c r="Z16" s="231">
        <f t="shared" si="0"/>
        <v>350.1756</v>
      </c>
      <c r="AA16" s="231">
        <f t="shared" si="0"/>
        <v>1.2579</v>
      </c>
      <c r="AB16" s="231">
        <f t="shared" si="0"/>
        <v>87.0716</v>
      </c>
      <c r="AC16" s="237">
        <f t="shared" si="0"/>
        <v>0</v>
      </c>
      <c r="AD16" s="237">
        <f t="shared" si="0"/>
        <v>0</v>
      </c>
      <c r="AE16" s="237">
        <f t="shared" si="0"/>
        <v>0</v>
      </c>
      <c r="AF16" s="237">
        <f t="shared" si="0"/>
        <v>100</v>
      </c>
      <c r="AG16" s="168">
        <f t="shared" si="0"/>
        <v>0</v>
      </c>
      <c r="AH16" s="168">
        <f t="shared" si="0"/>
        <v>0</v>
      </c>
      <c r="AI16" s="168">
        <f t="shared" si="0"/>
        <v>59264.71</v>
      </c>
      <c r="AJ16" s="168">
        <f t="shared" si="0"/>
        <v>59264.71</v>
      </c>
      <c r="AK16" s="186">
        <f t="shared" si="0"/>
        <v>69932.3578</v>
      </c>
      <c r="AL16" s="121"/>
      <c r="AM16" s="100"/>
      <c r="AN16" s="101"/>
      <c r="AO16" s="101"/>
      <c r="AP16" s="102"/>
    </row>
    <row r="17" spans="2:42" ht="15" customHeight="1">
      <c r="B17" s="104">
        <v>1</v>
      </c>
      <c r="C17" s="124" t="s">
        <v>5</v>
      </c>
      <c r="D17" s="124" t="s">
        <v>192</v>
      </c>
      <c r="E17" s="125" t="s">
        <v>186</v>
      </c>
      <c r="F17" s="124" t="s">
        <v>181</v>
      </c>
      <c r="G17" s="124" t="s">
        <v>183</v>
      </c>
      <c r="H17" s="124">
        <v>1980</v>
      </c>
      <c r="I17" s="124">
        <v>1980</v>
      </c>
      <c r="J17" s="124" t="s">
        <v>187</v>
      </c>
      <c r="K17" s="124" t="s">
        <v>10</v>
      </c>
      <c r="L17" s="124">
        <v>100</v>
      </c>
      <c r="M17" s="126" t="s">
        <v>184</v>
      </c>
      <c r="N17" s="126" t="s">
        <v>183</v>
      </c>
      <c r="O17" s="126">
        <v>2</v>
      </c>
      <c r="P17" s="128">
        <v>30</v>
      </c>
      <c r="Q17" s="128">
        <v>100</v>
      </c>
      <c r="R17" s="131">
        <v>0</v>
      </c>
      <c r="S17" s="178" t="s">
        <v>155</v>
      </c>
      <c r="T17" s="129"/>
      <c r="U17" s="129"/>
      <c r="V17" s="110">
        <f>затраты!$D13</f>
        <v>0</v>
      </c>
      <c r="W17" s="130"/>
      <c r="X17" s="166">
        <f>затраты!$E13</f>
        <v>0</v>
      </c>
      <c r="Y17" s="229">
        <v>0.1144</v>
      </c>
      <c r="Z17" s="230">
        <v>350.1756</v>
      </c>
      <c r="AA17" s="230">
        <v>1.2579</v>
      </c>
      <c r="AB17" s="230">
        <v>87.0716</v>
      </c>
      <c r="AC17" s="238">
        <v>0</v>
      </c>
      <c r="AD17" s="238">
        <v>0</v>
      </c>
      <c r="AE17" s="238">
        <v>0</v>
      </c>
      <c r="AF17" s="239">
        <v>100</v>
      </c>
      <c r="AG17" s="132"/>
      <c r="AH17" s="2">
        <f>затраты!$F13</f>
        <v>0</v>
      </c>
      <c r="AI17" s="2">
        <f>доходы!$C8</f>
        <v>59264.71</v>
      </c>
      <c r="AJ17" s="99">
        <f>AI17-AH17+AG17</f>
        <v>59264.71</v>
      </c>
      <c r="AK17" s="120">
        <f>('общие характеристики'!AI17-AH17)*1.18</f>
        <v>69932.3578</v>
      </c>
      <c r="AL17" s="120" t="str">
        <f>IF($AK17&lt;0,"расходы на демонтаж превышают прогнозную выручку",IF($AK17=0,"-","рекомендуемая начальная цена"))</f>
        <v>рекомендуемая начальная цена</v>
      </c>
      <c r="AM17" s="133" t="s">
        <v>188</v>
      </c>
      <c r="AN17" s="125" t="s">
        <v>189</v>
      </c>
      <c r="AO17" s="125" t="s">
        <v>190</v>
      </c>
      <c r="AP17" s="134" t="s">
        <v>191</v>
      </c>
    </row>
    <row r="18" spans="2:42" ht="15">
      <c r="B18" s="104">
        <v>2</v>
      </c>
      <c r="C18" s="124"/>
      <c r="D18" s="126"/>
      <c r="E18" s="125"/>
      <c r="F18" s="124"/>
      <c r="G18" s="124"/>
      <c r="H18" s="124"/>
      <c r="I18" s="124"/>
      <c r="J18" s="124"/>
      <c r="K18" s="124"/>
      <c r="L18" s="124"/>
      <c r="M18" s="126"/>
      <c r="N18" s="126"/>
      <c r="O18" s="126"/>
      <c r="P18" s="128"/>
      <c r="Q18" s="128"/>
      <c r="R18" s="131"/>
      <c r="S18" s="178"/>
      <c r="T18" s="129"/>
      <c r="U18" s="129"/>
      <c r="V18" s="110">
        <f>затраты!$D14</f>
        <v>0</v>
      </c>
      <c r="W18" s="130"/>
      <c r="X18" s="166">
        <f>затраты!$E14</f>
        <v>0</v>
      </c>
      <c r="Y18" s="229"/>
      <c r="Z18" s="230"/>
      <c r="AA18" s="230"/>
      <c r="AB18" s="230"/>
      <c r="AC18" s="238"/>
      <c r="AD18" s="238"/>
      <c r="AE18" s="238"/>
      <c r="AF18" s="239"/>
      <c r="AG18" s="132"/>
      <c r="AH18" s="2">
        <f>затраты!$F14</f>
        <v>0</v>
      </c>
      <c r="AI18" s="2">
        <f>доходы!$C9</f>
        <v>0</v>
      </c>
      <c r="AJ18" s="99">
        <f aca="true" t="shared" si="1" ref="AJ18:AJ81">AI18-AH18+AG18</f>
        <v>0</v>
      </c>
      <c r="AK18" s="120">
        <f>('общие характеристики'!AI18-AH18)*1.18</f>
        <v>0</v>
      </c>
      <c r="AL18" s="120" t="str">
        <f>IF($AK18&lt;0,"расходы на демонтаж превышают прогнозную выручку",IF($AK18=0,"-","рекомендуемая начальная цена"))</f>
        <v>-</v>
      </c>
      <c r="AM18" s="133"/>
      <c r="AN18" s="125"/>
      <c r="AO18" s="125"/>
      <c r="AP18" s="134"/>
    </row>
    <row r="19" spans="2:42" ht="15">
      <c r="B19" s="104">
        <v>3</v>
      </c>
      <c r="C19" s="124"/>
      <c r="D19" s="124"/>
      <c r="E19" s="125"/>
      <c r="F19" s="124"/>
      <c r="G19" s="124"/>
      <c r="H19" s="124"/>
      <c r="I19" s="124"/>
      <c r="J19" s="124"/>
      <c r="K19" s="124"/>
      <c r="L19" s="124"/>
      <c r="M19" s="126"/>
      <c r="N19" s="126"/>
      <c r="O19" s="126"/>
      <c r="P19" s="128"/>
      <c r="Q19" s="128"/>
      <c r="R19" s="131"/>
      <c r="S19" s="178"/>
      <c r="T19" s="129"/>
      <c r="U19" s="129"/>
      <c r="V19" s="110">
        <f>затраты!$D15</f>
        <v>0</v>
      </c>
      <c r="W19" s="130"/>
      <c r="X19" s="166">
        <f>затраты!$E15</f>
        <v>0</v>
      </c>
      <c r="Y19" s="229"/>
      <c r="Z19" s="230"/>
      <c r="AA19" s="230"/>
      <c r="AB19" s="230"/>
      <c r="AC19" s="238"/>
      <c r="AD19" s="238"/>
      <c r="AE19" s="238"/>
      <c r="AF19" s="239"/>
      <c r="AG19" s="132"/>
      <c r="AH19" s="2">
        <f>затраты!$F15</f>
        <v>0</v>
      </c>
      <c r="AI19" s="2">
        <f>доходы!$C10</f>
        <v>0</v>
      </c>
      <c r="AJ19" s="99">
        <f t="shared" si="1"/>
        <v>0</v>
      </c>
      <c r="AK19" s="120">
        <f>('общие характеристики'!AI19-AH19)*1.18</f>
        <v>0</v>
      </c>
      <c r="AL19" s="120" t="str">
        <f aca="true" t="shared" si="2" ref="AL19:AL82">IF($AK19&lt;0,"расходы на демонтаж превышают прогнозную выручку",IF($AK19=0,"-","рекомендуемая начальная цена"))</f>
        <v>-</v>
      </c>
      <c r="AM19" s="133"/>
      <c r="AN19" s="125"/>
      <c r="AO19" s="125"/>
      <c r="AP19" s="134"/>
    </row>
    <row r="20" spans="2:42" ht="15">
      <c r="B20" s="104">
        <v>4</v>
      </c>
      <c r="C20" s="124"/>
      <c r="D20" s="124"/>
      <c r="E20" s="125"/>
      <c r="F20" s="124"/>
      <c r="G20" s="124"/>
      <c r="H20" s="124"/>
      <c r="I20" s="124"/>
      <c r="J20" s="124"/>
      <c r="K20" s="124"/>
      <c r="L20" s="124"/>
      <c r="M20" s="126"/>
      <c r="N20" s="126"/>
      <c r="O20" s="126"/>
      <c r="P20" s="128"/>
      <c r="Q20" s="128"/>
      <c r="R20" s="131"/>
      <c r="S20" s="178"/>
      <c r="T20" s="129"/>
      <c r="U20" s="129"/>
      <c r="V20" s="110">
        <f>затраты!$D16</f>
        <v>0</v>
      </c>
      <c r="W20" s="130"/>
      <c r="X20" s="166">
        <f>затраты!$E16</f>
        <v>0</v>
      </c>
      <c r="Y20" s="229"/>
      <c r="Z20" s="230"/>
      <c r="AA20" s="230"/>
      <c r="AB20" s="230"/>
      <c r="AC20" s="238"/>
      <c r="AD20" s="238"/>
      <c r="AE20" s="238"/>
      <c r="AF20" s="239"/>
      <c r="AG20" s="132"/>
      <c r="AH20" s="2">
        <f>затраты!$F16</f>
        <v>0</v>
      </c>
      <c r="AI20" s="2">
        <f>доходы!$C11</f>
        <v>0</v>
      </c>
      <c r="AJ20" s="99">
        <f t="shared" si="1"/>
        <v>0</v>
      </c>
      <c r="AK20" s="120">
        <f>('общие характеристики'!AI20-AH20)*1.18</f>
        <v>0</v>
      </c>
      <c r="AL20" s="120" t="str">
        <f t="shared" si="2"/>
        <v>-</v>
      </c>
      <c r="AM20" s="133"/>
      <c r="AN20" s="125"/>
      <c r="AO20" s="125"/>
      <c r="AP20" s="134"/>
    </row>
    <row r="21" spans="2:42" ht="15">
      <c r="B21" s="104">
        <v>5</v>
      </c>
      <c r="C21" s="124"/>
      <c r="D21" s="124"/>
      <c r="E21" s="125"/>
      <c r="F21" s="124"/>
      <c r="G21" s="124"/>
      <c r="H21" s="124"/>
      <c r="I21" s="124"/>
      <c r="J21" s="124"/>
      <c r="K21" s="124"/>
      <c r="L21" s="124"/>
      <c r="M21" s="126"/>
      <c r="N21" s="126"/>
      <c r="O21" s="126"/>
      <c r="P21" s="128"/>
      <c r="Q21" s="128"/>
      <c r="R21" s="131"/>
      <c r="S21" s="178"/>
      <c r="T21" s="129">
        <v>0</v>
      </c>
      <c r="U21" s="129">
        <v>0</v>
      </c>
      <c r="V21" s="110">
        <f>затраты!$D17</f>
        <v>0</v>
      </c>
      <c r="W21" s="130"/>
      <c r="X21" s="166">
        <f>затраты!$E17</f>
        <v>0</v>
      </c>
      <c r="Y21" s="229"/>
      <c r="Z21" s="230"/>
      <c r="AA21" s="230"/>
      <c r="AB21" s="230"/>
      <c r="AC21" s="238"/>
      <c r="AD21" s="238"/>
      <c r="AE21" s="239"/>
      <c r="AF21" s="240"/>
      <c r="AG21" s="132"/>
      <c r="AH21" s="2">
        <f>затраты!$F17</f>
        <v>0</v>
      </c>
      <c r="AI21" s="2">
        <f>доходы!$C12</f>
        <v>0</v>
      </c>
      <c r="AJ21" s="99">
        <f t="shared" si="1"/>
        <v>0</v>
      </c>
      <c r="AK21" s="120">
        <f>('общие характеристики'!AI21-AH21)*1.18</f>
        <v>0</v>
      </c>
      <c r="AL21" s="120" t="str">
        <f t="shared" si="2"/>
        <v>-</v>
      </c>
      <c r="AM21" s="133"/>
      <c r="AN21" s="125"/>
      <c r="AO21" s="125"/>
      <c r="AP21" s="134"/>
    </row>
    <row r="22" spans="2:42" ht="15">
      <c r="B22" s="104">
        <v>6</v>
      </c>
      <c r="C22" s="124"/>
      <c r="D22" s="124"/>
      <c r="E22" s="125"/>
      <c r="F22" s="124"/>
      <c r="G22" s="124"/>
      <c r="H22" s="124"/>
      <c r="I22" s="124"/>
      <c r="J22" s="124"/>
      <c r="K22" s="124"/>
      <c r="L22" s="124"/>
      <c r="M22" s="126"/>
      <c r="N22" s="126"/>
      <c r="O22" s="126"/>
      <c r="P22" s="128"/>
      <c r="Q22" s="128"/>
      <c r="R22" s="131"/>
      <c r="S22" s="178"/>
      <c r="T22" s="129"/>
      <c r="U22" s="129"/>
      <c r="V22" s="110">
        <f>затраты!$D18</f>
        <v>0</v>
      </c>
      <c r="W22" s="130"/>
      <c r="X22" s="166">
        <f>затраты!$E18</f>
        <v>0</v>
      </c>
      <c r="Y22" s="229"/>
      <c r="Z22" s="230"/>
      <c r="AA22" s="230"/>
      <c r="AB22" s="230"/>
      <c r="AC22" s="238"/>
      <c r="AD22" s="238"/>
      <c r="AE22" s="239"/>
      <c r="AF22" s="240"/>
      <c r="AG22" s="132"/>
      <c r="AH22" s="2">
        <f>затраты!$F18</f>
        <v>0</v>
      </c>
      <c r="AI22" s="2">
        <f>доходы!$C13</f>
        <v>0</v>
      </c>
      <c r="AJ22" s="99">
        <f t="shared" si="1"/>
        <v>0</v>
      </c>
      <c r="AK22" s="120">
        <f>('общие характеристики'!AI22-AH22)*1.18</f>
        <v>0</v>
      </c>
      <c r="AL22" s="120" t="str">
        <f t="shared" si="2"/>
        <v>-</v>
      </c>
      <c r="AM22" s="133"/>
      <c r="AN22" s="125"/>
      <c r="AO22" s="125"/>
      <c r="AP22" s="134"/>
    </row>
    <row r="23" spans="2:42" ht="15">
      <c r="B23" s="104">
        <v>7</v>
      </c>
      <c r="C23" s="124"/>
      <c r="D23" s="124"/>
      <c r="E23" s="125"/>
      <c r="F23" s="124"/>
      <c r="G23" s="124"/>
      <c r="H23" s="124"/>
      <c r="I23" s="124"/>
      <c r="J23" s="124"/>
      <c r="K23" s="124"/>
      <c r="L23" s="124"/>
      <c r="M23" s="126"/>
      <c r="N23" s="126"/>
      <c r="O23" s="126"/>
      <c r="P23" s="128"/>
      <c r="Q23" s="128"/>
      <c r="R23" s="131"/>
      <c r="S23" s="178"/>
      <c r="T23" s="129"/>
      <c r="U23" s="129"/>
      <c r="V23" s="110">
        <f>затраты!$D19</f>
        <v>0</v>
      </c>
      <c r="W23" s="130"/>
      <c r="X23" s="166">
        <f>затраты!$E19</f>
        <v>0</v>
      </c>
      <c r="Y23" s="229"/>
      <c r="Z23" s="230"/>
      <c r="AA23" s="230"/>
      <c r="AB23" s="230"/>
      <c r="AC23" s="238"/>
      <c r="AD23" s="238"/>
      <c r="AE23" s="239"/>
      <c r="AF23" s="240"/>
      <c r="AG23" s="132"/>
      <c r="AH23" s="2">
        <f>затраты!$F19</f>
        <v>0</v>
      </c>
      <c r="AI23" s="2">
        <f>доходы!$C14</f>
        <v>0</v>
      </c>
      <c r="AJ23" s="99">
        <f t="shared" si="1"/>
        <v>0</v>
      </c>
      <c r="AK23" s="120">
        <f>('общие характеристики'!AI23-AH23)*1.18</f>
        <v>0</v>
      </c>
      <c r="AL23" s="120" t="str">
        <f t="shared" si="2"/>
        <v>-</v>
      </c>
      <c r="AM23" s="133"/>
      <c r="AN23" s="125"/>
      <c r="AO23" s="125"/>
      <c r="AP23" s="134"/>
    </row>
    <row r="24" spans="2:42" ht="15">
      <c r="B24" s="104">
        <v>8</v>
      </c>
      <c r="C24" s="124"/>
      <c r="D24" s="124"/>
      <c r="E24" s="125"/>
      <c r="F24" s="124"/>
      <c r="G24" s="124"/>
      <c r="H24" s="124"/>
      <c r="I24" s="124"/>
      <c r="J24" s="124"/>
      <c r="K24" s="124"/>
      <c r="L24" s="124"/>
      <c r="M24" s="126"/>
      <c r="N24" s="126"/>
      <c r="O24" s="126"/>
      <c r="P24" s="128"/>
      <c r="Q24" s="128"/>
      <c r="R24" s="131"/>
      <c r="S24" s="178"/>
      <c r="T24" s="129"/>
      <c r="U24" s="129"/>
      <c r="V24" s="110">
        <f>затраты!$D20</f>
        <v>0</v>
      </c>
      <c r="W24" s="130"/>
      <c r="X24" s="166">
        <f>затраты!$E20</f>
        <v>0</v>
      </c>
      <c r="Y24" s="229"/>
      <c r="Z24" s="230"/>
      <c r="AA24" s="230"/>
      <c r="AB24" s="230"/>
      <c r="AC24" s="238"/>
      <c r="AD24" s="238"/>
      <c r="AE24" s="239"/>
      <c r="AF24" s="240"/>
      <c r="AG24" s="132"/>
      <c r="AH24" s="2">
        <f>затраты!$F20</f>
        <v>0</v>
      </c>
      <c r="AI24" s="2">
        <f>доходы!$C15</f>
        <v>0</v>
      </c>
      <c r="AJ24" s="99">
        <f t="shared" si="1"/>
        <v>0</v>
      </c>
      <c r="AK24" s="120">
        <f>('общие характеристики'!AI24-AH24)*1.18</f>
        <v>0</v>
      </c>
      <c r="AL24" s="120" t="str">
        <f t="shared" si="2"/>
        <v>-</v>
      </c>
      <c r="AM24" s="133"/>
      <c r="AN24" s="125"/>
      <c r="AO24" s="125"/>
      <c r="AP24" s="134"/>
    </row>
    <row r="25" spans="2:42" ht="15">
      <c r="B25" s="104">
        <v>9</v>
      </c>
      <c r="C25" s="124"/>
      <c r="D25" s="124"/>
      <c r="E25" s="127"/>
      <c r="F25" s="161"/>
      <c r="G25" s="124"/>
      <c r="H25" s="124"/>
      <c r="I25" s="124"/>
      <c r="J25" s="124"/>
      <c r="K25" s="124"/>
      <c r="L25" s="124"/>
      <c r="M25" s="126"/>
      <c r="N25" s="126"/>
      <c r="O25" s="126"/>
      <c r="P25" s="128"/>
      <c r="Q25" s="128"/>
      <c r="R25" s="131"/>
      <c r="S25" s="178"/>
      <c r="T25" s="129"/>
      <c r="U25" s="129"/>
      <c r="V25" s="110">
        <f>затраты!$D21</f>
        <v>0</v>
      </c>
      <c r="W25" s="130"/>
      <c r="X25" s="166">
        <f>затраты!$E21</f>
        <v>0</v>
      </c>
      <c r="Y25" s="229"/>
      <c r="Z25" s="230"/>
      <c r="AA25" s="230"/>
      <c r="AB25" s="230"/>
      <c r="AC25" s="238"/>
      <c r="AD25" s="238"/>
      <c r="AE25" s="239"/>
      <c r="AF25" s="240"/>
      <c r="AG25" s="132"/>
      <c r="AH25" s="2">
        <f>затраты!$F21</f>
        <v>0</v>
      </c>
      <c r="AI25" s="2">
        <f>доходы!$C16</f>
        <v>0</v>
      </c>
      <c r="AJ25" s="99">
        <f t="shared" si="1"/>
        <v>0</v>
      </c>
      <c r="AK25" s="120">
        <f>('общие характеристики'!AI25-AH25)*1.18</f>
        <v>0</v>
      </c>
      <c r="AL25" s="120" t="str">
        <f t="shared" si="2"/>
        <v>-</v>
      </c>
      <c r="AM25" s="133"/>
      <c r="AN25" s="125"/>
      <c r="AO25" s="125"/>
      <c r="AP25" s="134"/>
    </row>
    <row r="26" spans="2:42" ht="15">
      <c r="B26" s="104">
        <v>10</v>
      </c>
      <c r="C26" s="124"/>
      <c r="D26" s="124"/>
      <c r="E26" s="125"/>
      <c r="F26" s="124"/>
      <c r="G26" s="124"/>
      <c r="H26" s="124"/>
      <c r="I26" s="124"/>
      <c r="J26" s="124"/>
      <c r="K26" s="124"/>
      <c r="L26" s="124"/>
      <c r="M26" s="126"/>
      <c r="N26" s="126"/>
      <c r="O26" s="126"/>
      <c r="P26" s="128"/>
      <c r="Q26" s="128"/>
      <c r="R26" s="131"/>
      <c r="S26" s="178"/>
      <c r="T26" s="129"/>
      <c r="U26" s="129"/>
      <c r="V26" s="110">
        <f>затраты!$D22</f>
        <v>0</v>
      </c>
      <c r="W26" s="130"/>
      <c r="X26" s="166">
        <f>затраты!$E22</f>
        <v>0</v>
      </c>
      <c r="Y26" s="229"/>
      <c r="Z26" s="230"/>
      <c r="AA26" s="230"/>
      <c r="AB26" s="230"/>
      <c r="AC26" s="238"/>
      <c r="AD26" s="238"/>
      <c r="AE26" s="239"/>
      <c r="AF26" s="240"/>
      <c r="AG26" s="132"/>
      <c r="AH26" s="2">
        <f>затраты!$F22</f>
        <v>0</v>
      </c>
      <c r="AI26" s="2">
        <f>доходы!$C17</f>
        <v>0</v>
      </c>
      <c r="AJ26" s="99">
        <f t="shared" si="1"/>
        <v>0</v>
      </c>
      <c r="AK26" s="120">
        <f>('общие характеристики'!AI26-AH26)*1.18</f>
        <v>0</v>
      </c>
      <c r="AL26" s="120" t="str">
        <f t="shared" si="2"/>
        <v>-</v>
      </c>
      <c r="AM26" s="133"/>
      <c r="AN26" s="125"/>
      <c r="AO26" s="125"/>
      <c r="AP26" s="134"/>
    </row>
    <row r="27" spans="2:42" ht="15">
      <c r="B27" s="104">
        <v>11</v>
      </c>
      <c r="C27" s="124"/>
      <c r="D27" s="124"/>
      <c r="E27" s="125"/>
      <c r="F27" s="124"/>
      <c r="G27" s="124"/>
      <c r="H27" s="124"/>
      <c r="I27" s="124"/>
      <c r="J27" s="124"/>
      <c r="K27" s="124"/>
      <c r="L27" s="124"/>
      <c r="M27" s="126"/>
      <c r="N27" s="126"/>
      <c r="O27" s="126"/>
      <c r="P27" s="128"/>
      <c r="Q27" s="128"/>
      <c r="R27" s="131"/>
      <c r="S27" s="178"/>
      <c r="T27" s="129"/>
      <c r="U27" s="129"/>
      <c r="V27" s="110">
        <f>затраты!$D23</f>
        <v>0</v>
      </c>
      <c r="W27" s="130"/>
      <c r="X27" s="166">
        <f>затраты!$E23</f>
        <v>0</v>
      </c>
      <c r="Y27" s="229"/>
      <c r="Z27" s="230"/>
      <c r="AA27" s="230"/>
      <c r="AB27" s="230"/>
      <c r="AC27" s="238"/>
      <c r="AD27" s="238"/>
      <c r="AE27" s="239"/>
      <c r="AF27" s="240"/>
      <c r="AG27" s="132"/>
      <c r="AH27" s="2">
        <f>затраты!$F23</f>
        <v>0</v>
      </c>
      <c r="AI27" s="2">
        <f>доходы!$C18</f>
        <v>0</v>
      </c>
      <c r="AJ27" s="99">
        <f t="shared" si="1"/>
        <v>0</v>
      </c>
      <c r="AK27" s="120">
        <f>('общие характеристики'!AI27-AH27)*1.18</f>
        <v>0</v>
      </c>
      <c r="AL27" s="120" t="str">
        <f t="shared" si="2"/>
        <v>-</v>
      </c>
      <c r="AM27" s="133"/>
      <c r="AN27" s="125"/>
      <c r="AO27" s="125"/>
      <c r="AP27" s="134"/>
    </row>
    <row r="28" spans="2:42" ht="15">
      <c r="B28" s="104">
        <v>12</v>
      </c>
      <c r="C28" s="124"/>
      <c r="D28" s="124"/>
      <c r="E28" s="125"/>
      <c r="F28" s="124"/>
      <c r="G28" s="124"/>
      <c r="H28" s="124"/>
      <c r="I28" s="124"/>
      <c r="J28" s="124"/>
      <c r="K28" s="124"/>
      <c r="L28" s="124"/>
      <c r="M28" s="126"/>
      <c r="N28" s="126"/>
      <c r="O28" s="126"/>
      <c r="P28" s="128"/>
      <c r="Q28" s="128"/>
      <c r="R28" s="131"/>
      <c r="S28" s="178"/>
      <c r="T28" s="129"/>
      <c r="U28" s="129"/>
      <c r="V28" s="110">
        <f>затраты!$D24</f>
        <v>0</v>
      </c>
      <c r="W28" s="130"/>
      <c r="X28" s="166">
        <f>затраты!$E24</f>
        <v>0</v>
      </c>
      <c r="Y28" s="229"/>
      <c r="Z28" s="230"/>
      <c r="AA28" s="230"/>
      <c r="AB28" s="230"/>
      <c r="AC28" s="238"/>
      <c r="AD28" s="238"/>
      <c r="AE28" s="239"/>
      <c r="AF28" s="240"/>
      <c r="AG28" s="132"/>
      <c r="AH28" s="2">
        <f>затраты!$F24</f>
        <v>0</v>
      </c>
      <c r="AI28" s="2">
        <f>доходы!$C19</f>
        <v>0</v>
      </c>
      <c r="AJ28" s="99">
        <f t="shared" si="1"/>
        <v>0</v>
      </c>
      <c r="AK28" s="120">
        <f>('общие характеристики'!AI28-AH28)*1.18</f>
        <v>0</v>
      </c>
      <c r="AL28" s="120" t="str">
        <f t="shared" si="2"/>
        <v>-</v>
      </c>
      <c r="AM28" s="133"/>
      <c r="AN28" s="125"/>
      <c r="AO28" s="125"/>
      <c r="AP28" s="134"/>
    </row>
    <row r="29" spans="2:42" ht="15">
      <c r="B29" s="104">
        <v>13</v>
      </c>
      <c r="C29" s="124"/>
      <c r="D29" s="124"/>
      <c r="E29" s="125"/>
      <c r="F29" s="124"/>
      <c r="G29" s="124"/>
      <c r="H29" s="124"/>
      <c r="I29" s="124"/>
      <c r="J29" s="124"/>
      <c r="K29" s="124"/>
      <c r="L29" s="124"/>
      <c r="M29" s="126"/>
      <c r="N29" s="126"/>
      <c r="O29" s="126"/>
      <c r="P29" s="128"/>
      <c r="Q29" s="128"/>
      <c r="R29" s="131"/>
      <c r="S29" s="178"/>
      <c r="T29" s="129"/>
      <c r="U29" s="129"/>
      <c r="V29" s="110">
        <f>затраты!$D25</f>
        <v>0</v>
      </c>
      <c r="W29" s="130"/>
      <c r="X29" s="166">
        <f>затраты!$E25</f>
        <v>0</v>
      </c>
      <c r="Y29" s="229"/>
      <c r="Z29" s="230"/>
      <c r="AA29" s="230"/>
      <c r="AB29" s="230"/>
      <c r="AC29" s="238"/>
      <c r="AD29" s="238"/>
      <c r="AE29" s="239"/>
      <c r="AF29" s="240"/>
      <c r="AG29" s="132"/>
      <c r="AH29" s="2">
        <f>затраты!$F25</f>
        <v>0</v>
      </c>
      <c r="AI29" s="2">
        <f>доходы!$C20</f>
        <v>0</v>
      </c>
      <c r="AJ29" s="99">
        <f t="shared" si="1"/>
        <v>0</v>
      </c>
      <c r="AK29" s="120">
        <f>('общие характеристики'!AI29-AH29)*1.18</f>
        <v>0</v>
      </c>
      <c r="AL29" s="120" t="str">
        <f t="shared" si="2"/>
        <v>-</v>
      </c>
      <c r="AM29" s="133"/>
      <c r="AN29" s="125"/>
      <c r="AO29" s="125"/>
      <c r="AP29" s="134"/>
    </row>
    <row r="30" spans="2:42" ht="15">
      <c r="B30" s="104">
        <v>14</v>
      </c>
      <c r="C30" s="124"/>
      <c r="D30" s="124"/>
      <c r="E30" s="125"/>
      <c r="F30" s="124"/>
      <c r="G30" s="124"/>
      <c r="H30" s="124"/>
      <c r="I30" s="124"/>
      <c r="J30" s="124"/>
      <c r="K30" s="124"/>
      <c r="L30" s="124"/>
      <c r="M30" s="126"/>
      <c r="N30" s="126"/>
      <c r="O30" s="126"/>
      <c r="P30" s="128"/>
      <c r="Q30" s="128"/>
      <c r="R30" s="131"/>
      <c r="S30" s="178"/>
      <c r="T30" s="129"/>
      <c r="U30" s="129"/>
      <c r="V30" s="110">
        <f>затраты!$D26</f>
        <v>0</v>
      </c>
      <c r="W30" s="130"/>
      <c r="X30" s="166">
        <f>затраты!$E26</f>
        <v>0</v>
      </c>
      <c r="Y30" s="229"/>
      <c r="Z30" s="230"/>
      <c r="AA30" s="230"/>
      <c r="AB30" s="230"/>
      <c r="AC30" s="238"/>
      <c r="AD30" s="238"/>
      <c r="AE30" s="239"/>
      <c r="AF30" s="240"/>
      <c r="AG30" s="132"/>
      <c r="AH30" s="2">
        <f>затраты!$F26</f>
        <v>0</v>
      </c>
      <c r="AI30" s="2">
        <f>доходы!$C21</f>
        <v>0</v>
      </c>
      <c r="AJ30" s="99">
        <f t="shared" si="1"/>
        <v>0</v>
      </c>
      <c r="AK30" s="120">
        <f>('общие характеристики'!AI30-AH30)*1.18</f>
        <v>0</v>
      </c>
      <c r="AL30" s="120" t="str">
        <f t="shared" si="2"/>
        <v>-</v>
      </c>
      <c r="AM30" s="133"/>
      <c r="AN30" s="125"/>
      <c r="AO30" s="125"/>
      <c r="AP30" s="134"/>
    </row>
    <row r="31" spans="2:42" ht="15">
      <c r="B31" s="104">
        <v>15</v>
      </c>
      <c r="C31" s="124"/>
      <c r="D31" s="124"/>
      <c r="E31" s="125"/>
      <c r="F31" s="124"/>
      <c r="G31" s="124"/>
      <c r="H31" s="124"/>
      <c r="I31" s="124"/>
      <c r="J31" s="124"/>
      <c r="K31" s="124"/>
      <c r="L31" s="124"/>
      <c r="M31" s="126"/>
      <c r="N31" s="126"/>
      <c r="O31" s="126"/>
      <c r="P31" s="128"/>
      <c r="Q31" s="128"/>
      <c r="R31" s="131"/>
      <c r="S31" s="178"/>
      <c r="T31" s="129"/>
      <c r="U31" s="129"/>
      <c r="V31" s="110">
        <f>затраты!$D27</f>
        <v>0</v>
      </c>
      <c r="W31" s="130"/>
      <c r="X31" s="166">
        <f>затраты!$E27</f>
        <v>0</v>
      </c>
      <c r="Y31" s="229"/>
      <c r="Z31" s="230"/>
      <c r="AA31" s="230"/>
      <c r="AB31" s="230"/>
      <c r="AC31" s="238"/>
      <c r="AD31" s="238"/>
      <c r="AE31" s="239"/>
      <c r="AF31" s="240"/>
      <c r="AG31" s="132"/>
      <c r="AH31" s="2">
        <f>затраты!$F27</f>
        <v>0</v>
      </c>
      <c r="AI31" s="2">
        <f>доходы!$C22</f>
        <v>0</v>
      </c>
      <c r="AJ31" s="99">
        <f t="shared" si="1"/>
        <v>0</v>
      </c>
      <c r="AK31" s="120">
        <f>('общие характеристики'!AI31-AH31)*1.18</f>
        <v>0</v>
      </c>
      <c r="AL31" s="120" t="str">
        <f t="shared" si="2"/>
        <v>-</v>
      </c>
      <c r="AM31" s="133"/>
      <c r="AN31" s="125"/>
      <c r="AO31" s="125"/>
      <c r="AP31" s="134"/>
    </row>
    <row r="32" spans="2:42" ht="15">
      <c r="B32" s="104">
        <v>16</v>
      </c>
      <c r="C32" s="124"/>
      <c r="D32" s="124"/>
      <c r="E32" s="125"/>
      <c r="F32" s="124"/>
      <c r="G32" s="124"/>
      <c r="H32" s="124"/>
      <c r="I32" s="124"/>
      <c r="J32" s="124"/>
      <c r="K32" s="124"/>
      <c r="L32" s="124"/>
      <c r="M32" s="126"/>
      <c r="N32" s="126"/>
      <c r="O32" s="126"/>
      <c r="P32" s="128"/>
      <c r="Q32" s="128"/>
      <c r="R32" s="131"/>
      <c r="S32" s="178"/>
      <c r="T32" s="129"/>
      <c r="U32" s="129"/>
      <c r="V32" s="110">
        <f>затраты!$D28</f>
        <v>0</v>
      </c>
      <c r="W32" s="130"/>
      <c r="X32" s="166">
        <f>затраты!$E28</f>
        <v>0</v>
      </c>
      <c r="Y32" s="229"/>
      <c r="Z32" s="230"/>
      <c r="AA32" s="230"/>
      <c r="AB32" s="230"/>
      <c r="AC32" s="238"/>
      <c r="AD32" s="238"/>
      <c r="AE32" s="239"/>
      <c r="AF32" s="240"/>
      <c r="AG32" s="132"/>
      <c r="AH32" s="2">
        <f>затраты!$F28</f>
        <v>0</v>
      </c>
      <c r="AI32" s="2">
        <f>доходы!$C23</f>
        <v>0</v>
      </c>
      <c r="AJ32" s="99">
        <f t="shared" si="1"/>
        <v>0</v>
      </c>
      <c r="AK32" s="120">
        <f>('общие характеристики'!AI32-AH32)*1.18</f>
        <v>0</v>
      </c>
      <c r="AL32" s="120" t="str">
        <f t="shared" si="2"/>
        <v>-</v>
      </c>
      <c r="AM32" s="133"/>
      <c r="AN32" s="125"/>
      <c r="AO32" s="125"/>
      <c r="AP32" s="134"/>
    </row>
    <row r="33" spans="2:42" ht="15">
      <c r="B33" s="104">
        <v>17</v>
      </c>
      <c r="C33" s="124"/>
      <c r="D33" s="124"/>
      <c r="E33" s="125"/>
      <c r="F33" s="124"/>
      <c r="G33" s="124"/>
      <c r="H33" s="124"/>
      <c r="I33" s="124"/>
      <c r="J33" s="124"/>
      <c r="K33" s="124"/>
      <c r="L33" s="124"/>
      <c r="M33" s="126"/>
      <c r="N33" s="126"/>
      <c r="O33" s="126"/>
      <c r="P33" s="128"/>
      <c r="Q33" s="128"/>
      <c r="R33" s="131"/>
      <c r="S33" s="178"/>
      <c r="T33" s="129"/>
      <c r="U33" s="129"/>
      <c r="V33" s="110">
        <f>затраты!$D29</f>
        <v>0</v>
      </c>
      <c r="W33" s="130"/>
      <c r="X33" s="166">
        <f>затраты!$E29</f>
        <v>0</v>
      </c>
      <c r="Y33" s="229"/>
      <c r="Z33" s="230"/>
      <c r="AA33" s="230"/>
      <c r="AB33" s="230"/>
      <c r="AC33" s="238"/>
      <c r="AD33" s="238"/>
      <c r="AE33" s="239"/>
      <c r="AF33" s="240"/>
      <c r="AG33" s="132"/>
      <c r="AH33" s="2">
        <f>затраты!$F29</f>
        <v>0</v>
      </c>
      <c r="AI33" s="2">
        <f>доходы!$C24</f>
        <v>0</v>
      </c>
      <c r="AJ33" s="99">
        <f t="shared" si="1"/>
        <v>0</v>
      </c>
      <c r="AK33" s="120">
        <f>('общие характеристики'!AI33-AH33)*1.18</f>
        <v>0</v>
      </c>
      <c r="AL33" s="120" t="str">
        <f t="shared" si="2"/>
        <v>-</v>
      </c>
      <c r="AM33" s="133"/>
      <c r="AN33" s="125"/>
      <c r="AO33" s="125"/>
      <c r="AP33" s="134"/>
    </row>
    <row r="34" spans="2:42" ht="15">
      <c r="B34" s="104">
        <v>18</v>
      </c>
      <c r="C34" s="124"/>
      <c r="D34" s="124"/>
      <c r="E34" s="125"/>
      <c r="F34" s="124"/>
      <c r="G34" s="124"/>
      <c r="H34" s="124"/>
      <c r="I34" s="124"/>
      <c r="J34" s="124"/>
      <c r="K34" s="124"/>
      <c r="L34" s="124"/>
      <c r="M34" s="126"/>
      <c r="N34" s="126"/>
      <c r="O34" s="126"/>
      <c r="P34" s="128"/>
      <c r="Q34" s="128"/>
      <c r="R34" s="131"/>
      <c r="S34" s="178"/>
      <c r="T34" s="129"/>
      <c r="U34" s="129"/>
      <c r="V34" s="110">
        <f>затраты!$D30</f>
        <v>0</v>
      </c>
      <c r="W34" s="130"/>
      <c r="X34" s="166">
        <f>затраты!$E30</f>
        <v>0</v>
      </c>
      <c r="Y34" s="229"/>
      <c r="Z34" s="230"/>
      <c r="AA34" s="230"/>
      <c r="AB34" s="230"/>
      <c r="AC34" s="238"/>
      <c r="AD34" s="238"/>
      <c r="AE34" s="239"/>
      <c r="AF34" s="240"/>
      <c r="AG34" s="132"/>
      <c r="AH34" s="2">
        <f>затраты!$F30</f>
        <v>0</v>
      </c>
      <c r="AI34" s="2">
        <f>доходы!$C25</f>
        <v>0</v>
      </c>
      <c r="AJ34" s="99">
        <f t="shared" si="1"/>
        <v>0</v>
      </c>
      <c r="AK34" s="120">
        <f>('общие характеристики'!AI34-AH34)*1.18</f>
        <v>0</v>
      </c>
      <c r="AL34" s="120" t="str">
        <f t="shared" si="2"/>
        <v>-</v>
      </c>
      <c r="AM34" s="133"/>
      <c r="AN34" s="125"/>
      <c r="AO34" s="125"/>
      <c r="AP34" s="134"/>
    </row>
    <row r="35" spans="2:42" ht="15">
      <c r="B35" s="104">
        <v>19</v>
      </c>
      <c r="C35" s="124"/>
      <c r="D35" s="124"/>
      <c r="E35" s="125"/>
      <c r="F35" s="124"/>
      <c r="G35" s="124"/>
      <c r="H35" s="124"/>
      <c r="I35" s="124"/>
      <c r="J35" s="124"/>
      <c r="K35" s="124"/>
      <c r="L35" s="124"/>
      <c r="M35" s="126"/>
      <c r="N35" s="126"/>
      <c r="O35" s="126"/>
      <c r="P35" s="128"/>
      <c r="Q35" s="128"/>
      <c r="R35" s="131"/>
      <c r="S35" s="178"/>
      <c r="T35" s="129"/>
      <c r="U35" s="129"/>
      <c r="V35" s="110">
        <f>затраты!$D31</f>
        <v>0</v>
      </c>
      <c r="W35" s="130"/>
      <c r="X35" s="166">
        <f>затраты!$E31</f>
        <v>0</v>
      </c>
      <c r="Y35" s="229"/>
      <c r="Z35" s="230"/>
      <c r="AA35" s="230"/>
      <c r="AB35" s="230"/>
      <c r="AC35" s="238"/>
      <c r="AD35" s="238"/>
      <c r="AE35" s="239"/>
      <c r="AF35" s="240"/>
      <c r="AG35" s="132"/>
      <c r="AH35" s="2">
        <f>затраты!$F31</f>
        <v>0</v>
      </c>
      <c r="AI35" s="2">
        <f>доходы!$C26</f>
        <v>0</v>
      </c>
      <c r="AJ35" s="99">
        <f t="shared" si="1"/>
        <v>0</v>
      </c>
      <c r="AK35" s="120">
        <f>('общие характеристики'!AI35-AH35)*1.18</f>
        <v>0</v>
      </c>
      <c r="AL35" s="120" t="str">
        <f t="shared" si="2"/>
        <v>-</v>
      </c>
      <c r="AM35" s="133"/>
      <c r="AN35" s="125"/>
      <c r="AO35" s="125"/>
      <c r="AP35" s="134"/>
    </row>
    <row r="36" spans="2:42" ht="15">
      <c r="B36" s="104">
        <v>20</v>
      </c>
      <c r="C36" s="124"/>
      <c r="D36" s="124"/>
      <c r="E36" s="125"/>
      <c r="F36" s="124"/>
      <c r="G36" s="124"/>
      <c r="H36" s="124"/>
      <c r="I36" s="124"/>
      <c r="J36" s="124"/>
      <c r="K36" s="124"/>
      <c r="L36" s="124"/>
      <c r="M36" s="126"/>
      <c r="N36" s="126"/>
      <c r="O36" s="126"/>
      <c r="P36" s="128"/>
      <c r="Q36" s="128"/>
      <c r="R36" s="131"/>
      <c r="S36" s="178"/>
      <c r="T36" s="129"/>
      <c r="U36" s="129"/>
      <c r="V36" s="110">
        <f>затраты!$D32</f>
        <v>0</v>
      </c>
      <c r="W36" s="130"/>
      <c r="X36" s="166">
        <f>затраты!$E32</f>
        <v>0</v>
      </c>
      <c r="Y36" s="229"/>
      <c r="Z36" s="230"/>
      <c r="AA36" s="230"/>
      <c r="AB36" s="230"/>
      <c r="AC36" s="238"/>
      <c r="AD36" s="238"/>
      <c r="AE36" s="239"/>
      <c r="AF36" s="240"/>
      <c r="AG36" s="132"/>
      <c r="AH36" s="2">
        <f>затраты!$F32</f>
        <v>0</v>
      </c>
      <c r="AI36" s="2">
        <f>доходы!$C27</f>
        <v>0</v>
      </c>
      <c r="AJ36" s="99">
        <f t="shared" si="1"/>
        <v>0</v>
      </c>
      <c r="AK36" s="120">
        <f>('общие характеристики'!AI36-AH36)*1.18</f>
        <v>0</v>
      </c>
      <c r="AL36" s="120" t="str">
        <f t="shared" si="2"/>
        <v>-</v>
      </c>
      <c r="AM36" s="133"/>
      <c r="AN36" s="125"/>
      <c r="AO36" s="125"/>
      <c r="AP36" s="134"/>
    </row>
    <row r="37" spans="2:42" ht="15">
      <c r="B37" s="104">
        <v>21</v>
      </c>
      <c r="C37" s="124"/>
      <c r="D37" s="124"/>
      <c r="E37" s="125"/>
      <c r="F37" s="124"/>
      <c r="G37" s="124"/>
      <c r="H37" s="124"/>
      <c r="I37" s="124"/>
      <c r="J37" s="124"/>
      <c r="K37" s="124"/>
      <c r="L37" s="124"/>
      <c r="M37" s="126"/>
      <c r="N37" s="126"/>
      <c r="O37" s="126"/>
      <c r="P37" s="128"/>
      <c r="Q37" s="128"/>
      <c r="R37" s="131"/>
      <c r="S37" s="178"/>
      <c r="T37" s="129"/>
      <c r="U37" s="129"/>
      <c r="V37" s="110">
        <f>затраты!$D33</f>
        <v>0</v>
      </c>
      <c r="W37" s="130"/>
      <c r="X37" s="166">
        <f>затраты!$E33</f>
        <v>0</v>
      </c>
      <c r="Y37" s="229"/>
      <c r="Z37" s="230"/>
      <c r="AA37" s="230"/>
      <c r="AB37" s="230"/>
      <c r="AC37" s="238"/>
      <c r="AD37" s="238"/>
      <c r="AE37" s="239"/>
      <c r="AF37" s="240"/>
      <c r="AG37" s="132"/>
      <c r="AH37" s="2">
        <f>затраты!$F33</f>
        <v>0</v>
      </c>
      <c r="AI37" s="2">
        <f>доходы!$C28</f>
        <v>0</v>
      </c>
      <c r="AJ37" s="99">
        <f t="shared" si="1"/>
        <v>0</v>
      </c>
      <c r="AK37" s="120">
        <f>('общие характеристики'!AI37-AH37)*1.18</f>
        <v>0</v>
      </c>
      <c r="AL37" s="120" t="str">
        <f t="shared" si="2"/>
        <v>-</v>
      </c>
      <c r="AM37" s="133"/>
      <c r="AN37" s="125"/>
      <c r="AO37" s="125"/>
      <c r="AP37" s="134"/>
    </row>
    <row r="38" spans="2:42" ht="15">
      <c r="B38" s="104">
        <v>22</v>
      </c>
      <c r="C38" s="124"/>
      <c r="D38" s="124"/>
      <c r="E38" s="125"/>
      <c r="F38" s="124"/>
      <c r="G38" s="124"/>
      <c r="H38" s="124"/>
      <c r="I38" s="124"/>
      <c r="J38" s="124"/>
      <c r="K38" s="124"/>
      <c r="L38" s="124"/>
      <c r="M38" s="126"/>
      <c r="N38" s="126"/>
      <c r="O38" s="126"/>
      <c r="P38" s="128"/>
      <c r="Q38" s="128"/>
      <c r="R38" s="131"/>
      <c r="S38" s="178"/>
      <c r="T38" s="129"/>
      <c r="U38" s="129"/>
      <c r="V38" s="110">
        <f>затраты!$D34</f>
        <v>0</v>
      </c>
      <c r="W38" s="130"/>
      <c r="X38" s="166">
        <f>затраты!$E34</f>
        <v>0</v>
      </c>
      <c r="Y38" s="229"/>
      <c r="Z38" s="230"/>
      <c r="AA38" s="230"/>
      <c r="AB38" s="230"/>
      <c r="AC38" s="238"/>
      <c r="AD38" s="238"/>
      <c r="AE38" s="239"/>
      <c r="AF38" s="240"/>
      <c r="AG38" s="132"/>
      <c r="AH38" s="2">
        <f>затраты!$F34</f>
        <v>0</v>
      </c>
      <c r="AI38" s="2">
        <f>доходы!$C29</f>
        <v>0</v>
      </c>
      <c r="AJ38" s="99">
        <f t="shared" si="1"/>
        <v>0</v>
      </c>
      <c r="AK38" s="120">
        <f>('общие характеристики'!AI38-AH38)*1.18</f>
        <v>0</v>
      </c>
      <c r="AL38" s="120" t="str">
        <f t="shared" si="2"/>
        <v>-</v>
      </c>
      <c r="AM38" s="133"/>
      <c r="AN38" s="125"/>
      <c r="AO38" s="125"/>
      <c r="AP38" s="134"/>
    </row>
    <row r="39" spans="2:42" ht="15">
      <c r="B39" s="104">
        <v>23</v>
      </c>
      <c r="C39" s="124"/>
      <c r="D39" s="124"/>
      <c r="E39" s="125"/>
      <c r="F39" s="124"/>
      <c r="G39" s="124"/>
      <c r="H39" s="124"/>
      <c r="I39" s="124"/>
      <c r="J39" s="124"/>
      <c r="K39" s="124"/>
      <c r="L39" s="124"/>
      <c r="M39" s="126"/>
      <c r="N39" s="126"/>
      <c r="O39" s="126"/>
      <c r="P39" s="128"/>
      <c r="Q39" s="128"/>
      <c r="R39" s="131"/>
      <c r="S39" s="178"/>
      <c r="T39" s="129"/>
      <c r="U39" s="129"/>
      <c r="V39" s="110">
        <f>затраты!$D35</f>
        <v>0</v>
      </c>
      <c r="W39" s="130"/>
      <c r="X39" s="166">
        <f>затраты!$E35</f>
        <v>0</v>
      </c>
      <c r="Y39" s="229"/>
      <c r="Z39" s="230"/>
      <c r="AA39" s="230"/>
      <c r="AB39" s="230"/>
      <c r="AC39" s="238"/>
      <c r="AD39" s="238"/>
      <c r="AE39" s="239"/>
      <c r="AF39" s="240"/>
      <c r="AG39" s="132"/>
      <c r="AH39" s="2">
        <f>затраты!$F35</f>
        <v>0</v>
      </c>
      <c r="AI39" s="2">
        <f>доходы!$C30</f>
        <v>0</v>
      </c>
      <c r="AJ39" s="99">
        <f t="shared" si="1"/>
        <v>0</v>
      </c>
      <c r="AK39" s="120">
        <f>('общие характеристики'!AI39-AH39)*1.18</f>
        <v>0</v>
      </c>
      <c r="AL39" s="120" t="str">
        <f t="shared" si="2"/>
        <v>-</v>
      </c>
      <c r="AM39" s="133"/>
      <c r="AN39" s="125"/>
      <c r="AO39" s="125"/>
      <c r="AP39" s="134"/>
    </row>
    <row r="40" spans="2:42" ht="15">
      <c r="B40" s="104">
        <v>24</v>
      </c>
      <c r="C40" s="124"/>
      <c r="D40" s="124"/>
      <c r="E40" s="125"/>
      <c r="F40" s="124"/>
      <c r="G40" s="124"/>
      <c r="H40" s="124"/>
      <c r="I40" s="124"/>
      <c r="J40" s="124"/>
      <c r="K40" s="124"/>
      <c r="L40" s="124"/>
      <c r="M40" s="126"/>
      <c r="N40" s="126"/>
      <c r="O40" s="126"/>
      <c r="P40" s="128"/>
      <c r="Q40" s="128"/>
      <c r="R40" s="131"/>
      <c r="S40" s="178"/>
      <c r="T40" s="129"/>
      <c r="U40" s="129"/>
      <c r="V40" s="110">
        <f>затраты!$D36</f>
        <v>0</v>
      </c>
      <c r="W40" s="130"/>
      <c r="X40" s="166">
        <f>затраты!$E36</f>
        <v>0</v>
      </c>
      <c r="Y40" s="229"/>
      <c r="Z40" s="230"/>
      <c r="AA40" s="230"/>
      <c r="AB40" s="230"/>
      <c r="AC40" s="238"/>
      <c r="AD40" s="238"/>
      <c r="AE40" s="239"/>
      <c r="AF40" s="240"/>
      <c r="AG40" s="132"/>
      <c r="AH40" s="2">
        <f>затраты!$F36</f>
        <v>0</v>
      </c>
      <c r="AI40" s="2">
        <f>доходы!$C31</f>
        <v>0</v>
      </c>
      <c r="AJ40" s="99">
        <f t="shared" si="1"/>
        <v>0</v>
      </c>
      <c r="AK40" s="120">
        <f>('общие характеристики'!AI40-AH40)*1.18</f>
        <v>0</v>
      </c>
      <c r="AL40" s="120" t="str">
        <f t="shared" si="2"/>
        <v>-</v>
      </c>
      <c r="AM40" s="133"/>
      <c r="AN40" s="125"/>
      <c r="AO40" s="125"/>
      <c r="AP40" s="134"/>
    </row>
    <row r="41" spans="2:42" ht="15">
      <c r="B41" s="104">
        <v>25</v>
      </c>
      <c r="C41" s="124"/>
      <c r="D41" s="124"/>
      <c r="E41" s="125"/>
      <c r="F41" s="124"/>
      <c r="G41" s="124"/>
      <c r="H41" s="124"/>
      <c r="I41" s="124"/>
      <c r="J41" s="124"/>
      <c r="K41" s="124"/>
      <c r="L41" s="124"/>
      <c r="M41" s="126"/>
      <c r="N41" s="126"/>
      <c r="O41" s="126"/>
      <c r="P41" s="128"/>
      <c r="Q41" s="128"/>
      <c r="R41" s="131"/>
      <c r="S41" s="178"/>
      <c r="T41" s="129"/>
      <c r="U41" s="129"/>
      <c r="V41" s="110">
        <f>затраты!$D37</f>
        <v>0</v>
      </c>
      <c r="W41" s="130"/>
      <c r="X41" s="166">
        <f>затраты!$E37</f>
        <v>0</v>
      </c>
      <c r="Y41" s="229"/>
      <c r="Z41" s="230"/>
      <c r="AA41" s="230"/>
      <c r="AB41" s="230"/>
      <c r="AC41" s="238"/>
      <c r="AD41" s="238"/>
      <c r="AE41" s="239"/>
      <c r="AF41" s="240"/>
      <c r="AG41" s="132"/>
      <c r="AH41" s="2">
        <f>затраты!$F37</f>
        <v>0</v>
      </c>
      <c r="AI41" s="2">
        <f>доходы!$C32</f>
        <v>0</v>
      </c>
      <c r="AJ41" s="99">
        <f t="shared" si="1"/>
        <v>0</v>
      </c>
      <c r="AK41" s="120">
        <f>('общие характеристики'!AI41-AH41)*1.18</f>
        <v>0</v>
      </c>
      <c r="AL41" s="120" t="str">
        <f t="shared" si="2"/>
        <v>-</v>
      </c>
      <c r="AM41" s="133"/>
      <c r="AN41" s="125"/>
      <c r="AO41" s="125"/>
      <c r="AP41" s="134"/>
    </row>
    <row r="42" spans="2:42" ht="15">
      <c r="B42" s="104">
        <v>26</v>
      </c>
      <c r="C42" s="124"/>
      <c r="D42" s="124"/>
      <c r="E42" s="125"/>
      <c r="F42" s="124"/>
      <c r="G42" s="124"/>
      <c r="H42" s="124"/>
      <c r="I42" s="124"/>
      <c r="J42" s="124"/>
      <c r="K42" s="124"/>
      <c r="L42" s="124"/>
      <c r="M42" s="126"/>
      <c r="N42" s="126"/>
      <c r="O42" s="126"/>
      <c r="P42" s="128"/>
      <c r="Q42" s="128"/>
      <c r="R42" s="131"/>
      <c r="S42" s="178"/>
      <c r="T42" s="129"/>
      <c r="U42" s="129"/>
      <c r="V42" s="110">
        <f>затраты!$D38</f>
        <v>0</v>
      </c>
      <c r="W42" s="130"/>
      <c r="X42" s="166">
        <f>затраты!$E38</f>
        <v>0</v>
      </c>
      <c r="Y42" s="229"/>
      <c r="Z42" s="230"/>
      <c r="AA42" s="230"/>
      <c r="AB42" s="230"/>
      <c r="AC42" s="238"/>
      <c r="AD42" s="238"/>
      <c r="AE42" s="239"/>
      <c r="AF42" s="240"/>
      <c r="AG42" s="132"/>
      <c r="AH42" s="2">
        <f>затраты!$F38</f>
        <v>0</v>
      </c>
      <c r="AI42" s="2">
        <f>доходы!$C33</f>
        <v>0</v>
      </c>
      <c r="AJ42" s="99">
        <f t="shared" si="1"/>
        <v>0</v>
      </c>
      <c r="AK42" s="120">
        <f>('общие характеристики'!AI42-AH42)*1.18</f>
        <v>0</v>
      </c>
      <c r="AL42" s="120" t="str">
        <f t="shared" si="2"/>
        <v>-</v>
      </c>
      <c r="AM42" s="133"/>
      <c r="AN42" s="125"/>
      <c r="AO42" s="125"/>
      <c r="AP42" s="134"/>
    </row>
    <row r="43" spans="2:42" ht="15">
      <c r="B43" s="104">
        <v>27</v>
      </c>
      <c r="C43" s="124"/>
      <c r="D43" s="124"/>
      <c r="E43" s="125"/>
      <c r="F43" s="124"/>
      <c r="G43" s="124"/>
      <c r="H43" s="124"/>
      <c r="I43" s="124"/>
      <c r="J43" s="124"/>
      <c r="K43" s="124"/>
      <c r="L43" s="124"/>
      <c r="M43" s="126"/>
      <c r="N43" s="126"/>
      <c r="O43" s="126"/>
      <c r="P43" s="128"/>
      <c r="Q43" s="128"/>
      <c r="R43" s="131"/>
      <c r="S43" s="178"/>
      <c r="T43" s="129"/>
      <c r="U43" s="129"/>
      <c r="V43" s="110">
        <f>затраты!$D39</f>
        <v>0</v>
      </c>
      <c r="W43" s="130"/>
      <c r="X43" s="166">
        <f>затраты!$E39</f>
        <v>0</v>
      </c>
      <c r="Y43" s="229"/>
      <c r="Z43" s="230"/>
      <c r="AA43" s="230"/>
      <c r="AB43" s="230"/>
      <c r="AC43" s="238"/>
      <c r="AD43" s="238"/>
      <c r="AE43" s="239"/>
      <c r="AF43" s="240"/>
      <c r="AG43" s="132"/>
      <c r="AH43" s="2">
        <f>затраты!$F39</f>
        <v>0</v>
      </c>
      <c r="AI43" s="2">
        <f>доходы!$C34</f>
        <v>0</v>
      </c>
      <c r="AJ43" s="99">
        <f t="shared" si="1"/>
        <v>0</v>
      </c>
      <c r="AK43" s="120">
        <f>('общие характеристики'!AI43-AH43)*1.18</f>
        <v>0</v>
      </c>
      <c r="AL43" s="120" t="str">
        <f t="shared" si="2"/>
        <v>-</v>
      </c>
      <c r="AM43" s="133"/>
      <c r="AN43" s="125"/>
      <c r="AO43" s="125"/>
      <c r="AP43" s="134"/>
    </row>
    <row r="44" spans="2:42" ht="15">
      <c r="B44" s="104">
        <v>28</v>
      </c>
      <c r="C44" s="124"/>
      <c r="D44" s="124"/>
      <c r="E44" s="125"/>
      <c r="F44" s="124"/>
      <c r="G44" s="124"/>
      <c r="H44" s="124"/>
      <c r="I44" s="124"/>
      <c r="J44" s="124"/>
      <c r="K44" s="124"/>
      <c r="L44" s="124"/>
      <c r="M44" s="126"/>
      <c r="N44" s="126"/>
      <c r="O44" s="126"/>
      <c r="P44" s="128"/>
      <c r="Q44" s="128"/>
      <c r="R44" s="131"/>
      <c r="S44" s="178"/>
      <c r="T44" s="129"/>
      <c r="U44" s="129"/>
      <c r="V44" s="110">
        <f>затраты!$D40</f>
        <v>0</v>
      </c>
      <c r="W44" s="130"/>
      <c r="X44" s="166">
        <f>затраты!$E40</f>
        <v>0</v>
      </c>
      <c r="Y44" s="229"/>
      <c r="Z44" s="230"/>
      <c r="AA44" s="230"/>
      <c r="AB44" s="230"/>
      <c r="AC44" s="238"/>
      <c r="AD44" s="238"/>
      <c r="AE44" s="239"/>
      <c r="AF44" s="240"/>
      <c r="AG44" s="132"/>
      <c r="AH44" s="2">
        <f>затраты!$F40</f>
        <v>0</v>
      </c>
      <c r="AI44" s="2">
        <f>доходы!$C35</f>
        <v>0</v>
      </c>
      <c r="AJ44" s="99">
        <f t="shared" si="1"/>
        <v>0</v>
      </c>
      <c r="AK44" s="120">
        <f>('общие характеристики'!AI44-AH44)*1.18</f>
        <v>0</v>
      </c>
      <c r="AL44" s="120" t="str">
        <f t="shared" si="2"/>
        <v>-</v>
      </c>
      <c r="AM44" s="133"/>
      <c r="AN44" s="125"/>
      <c r="AO44" s="125"/>
      <c r="AP44" s="134"/>
    </row>
    <row r="45" spans="2:42" ht="15">
      <c r="B45" s="104">
        <v>29</v>
      </c>
      <c r="C45" s="124"/>
      <c r="D45" s="124"/>
      <c r="E45" s="125"/>
      <c r="F45" s="124"/>
      <c r="G45" s="124"/>
      <c r="H45" s="124"/>
      <c r="I45" s="124"/>
      <c r="J45" s="124"/>
      <c r="K45" s="124"/>
      <c r="L45" s="124"/>
      <c r="M45" s="126"/>
      <c r="N45" s="126"/>
      <c r="O45" s="126"/>
      <c r="P45" s="128"/>
      <c r="Q45" s="128"/>
      <c r="R45" s="131"/>
      <c r="S45" s="178"/>
      <c r="T45" s="129"/>
      <c r="U45" s="129"/>
      <c r="V45" s="110">
        <f>затраты!$D41</f>
        <v>0</v>
      </c>
      <c r="W45" s="130"/>
      <c r="X45" s="166">
        <f>затраты!$E41</f>
        <v>0</v>
      </c>
      <c r="Y45" s="229"/>
      <c r="Z45" s="230"/>
      <c r="AA45" s="230"/>
      <c r="AB45" s="230"/>
      <c r="AC45" s="238"/>
      <c r="AD45" s="238"/>
      <c r="AE45" s="239"/>
      <c r="AF45" s="240"/>
      <c r="AG45" s="132"/>
      <c r="AH45" s="2">
        <f>затраты!$F41</f>
        <v>0</v>
      </c>
      <c r="AI45" s="2">
        <f>доходы!$C36</f>
        <v>0</v>
      </c>
      <c r="AJ45" s="99">
        <f t="shared" si="1"/>
        <v>0</v>
      </c>
      <c r="AK45" s="120">
        <f>('общие характеристики'!AI45-AH45)*1.18</f>
        <v>0</v>
      </c>
      <c r="AL45" s="120" t="str">
        <f t="shared" si="2"/>
        <v>-</v>
      </c>
      <c r="AM45" s="133"/>
      <c r="AN45" s="125"/>
      <c r="AO45" s="125"/>
      <c r="AP45" s="134"/>
    </row>
    <row r="46" spans="2:42" ht="15">
      <c r="B46" s="104">
        <v>30</v>
      </c>
      <c r="C46" s="124"/>
      <c r="D46" s="124"/>
      <c r="E46" s="125"/>
      <c r="F46" s="124"/>
      <c r="G46" s="124"/>
      <c r="H46" s="124"/>
      <c r="I46" s="124"/>
      <c r="J46" s="124"/>
      <c r="K46" s="124"/>
      <c r="L46" s="124"/>
      <c r="M46" s="126"/>
      <c r="N46" s="126"/>
      <c r="O46" s="126"/>
      <c r="P46" s="128"/>
      <c r="Q46" s="128"/>
      <c r="R46" s="131"/>
      <c r="S46" s="178"/>
      <c r="T46" s="129"/>
      <c r="U46" s="129"/>
      <c r="V46" s="110">
        <f>затраты!$D42</f>
        <v>0</v>
      </c>
      <c r="W46" s="130"/>
      <c r="X46" s="166">
        <f>затраты!$E42</f>
        <v>0</v>
      </c>
      <c r="Y46" s="229"/>
      <c r="Z46" s="230"/>
      <c r="AA46" s="230"/>
      <c r="AB46" s="230"/>
      <c r="AC46" s="238"/>
      <c r="AD46" s="238"/>
      <c r="AE46" s="239"/>
      <c r="AF46" s="240"/>
      <c r="AG46" s="132"/>
      <c r="AH46" s="2">
        <f>затраты!$F42</f>
        <v>0</v>
      </c>
      <c r="AI46" s="2">
        <f>доходы!$C37</f>
        <v>0</v>
      </c>
      <c r="AJ46" s="99">
        <f t="shared" si="1"/>
        <v>0</v>
      </c>
      <c r="AK46" s="120">
        <f>('общие характеристики'!AI46-AH46)*1.18</f>
        <v>0</v>
      </c>
      <c r="AL46" s="120" t="str">
        <f t="shared" si="2"/>
        <v>-</v>
      </c>
      <c r="AM46" s="133"/>
      <c r="AN46" s="125"/>
      <c r="AO46" s="125"/>
      <c r="AP46" s="134"/>
    </row>
    <row r="47" spans="2:42" ht="15">
      <c r="B47" s="104">
        <v>31</v>
      </c>
      <c r="C47" s="124"/>
      <c r="D47" s="124"/>
      <c r="E47" s="125"/>
      <c r="F47" s="124"/>
      <c r="G47" s="124"/>
      <c r="H47" s="124"/>
      <c r="I47" s="124"/>
      <c r="J47" s="124"/>
      <c r="K47" s="124"/>
      <c r="L47" s="124"/>
      <c r="M47" s="126"/>
      <c r="N47" s="126"/>
      <c r="O47" s="126"/>
      <c r="P47" s="128"/>
      <c r="Q47" s="128"/>
      <c r="R47" s="131"/>
      <c r="S47" s="178"/>
      <c r="T47" s="129"/>
      <c r="U47" s="129"/>
      <c r="V47" s="110">
        <f>затраты!$D43</f>
        <v>0</v>
      </c>
      <c r="W47" s="130"/>
      <c r="X47" s="166">
        <f>затраты!$E43</f>
        <v>0</v>
      </c>
      <c r="Y47" s="229"/>
      <c r="Z47" s="230"/>
      <c r="AA47" s="230"/>
      <c r="AB47" s="230"/>
      <c r="AC47" s="238"/>
      <c r="AD47" s="238"/>
      <c r="AE47" s="239"/>
      <c r="AF47" s="240"/>
      <c r="AG47" s="132"/>
      <c r="AH47" s="2">
        <f>затраты!$F43</f>
        <v>0</v>
      </c>
      <c r="AI47" s="2">
        <f>доходы!$C38</f>
        <v>0</v>
      </c>
      <c r="AJ47" s="99">
        <f t="shared" si="1"/>
        <v>0</v>
      </c>
      <c r="AK47" s="120">
        <f>('общие характеристики'!AI47-AH47)*1.18</f>
        <v>0</v>
      </c>
      <c r="AL47" s="120" t="str">
        <f t="shared" si="2"/>
        <v>-</v>
      </c>
      <c r="AM47" s="133"/>
      <c r="AN47" s="125"/>
      <c r="AO47" s="125"/>
      <c r="AP47" s="134"/>
    </row>
    <row r="48" spans="2:42" ht="15">
      <c r="B48" s="104">
        <v>32</v>
      </c>
      <c r="C48" s="124"/>
      <c r="D48" s="124"/>
      <c r="E48" s="125"/>
      <c r="F48" s="124"/>
      <c r="G48" s="124"/>
      <c r="H48" s="124"/>
      <c r="I48" s="124"/>
      <c r="J48" s="124"/>
      <c r="K48" s="124"/>
      <c r="L48" s="124"/>
      <c r="M48" s="126"/>
      <c r="N48" s="126"/>
      <c r="O48" s="126"/>
      <c r="P48" s="128"/>
      <c r="Q48" s="128"/>
      <c r="R48" s="131"/>
      <c r="S48" s="178"/>
      <c r="T48" s="129"/>
      <c r="U48" s="129"/>
      <c r="V48" s="110">
        <f>затраты!$D44</f>
        <v>0</v>
      </c>
      <c r="W48" s="130"/>
      <c r="X48" s="166">
        <f>затраты!$E44</f>
        <v>0</v>
      </c>
      <c r="Y48" s="229"/>
      <c r="Z48" s="230"/>
      <c r="AA48" s="230"/>
      <c r="AB48" s="230"/>
      <c r="AC48" s="238"/>
      <c r="AD48" s="238"/>
      <c r="AE48" s="239"/>
      <c r="AF48" s="240"/>
      <c r="AG48" s="132"/>
      <c r="AH48" s="2">
        <f>затраты!$F44</f>
        <v>0</v>
      </c>
      <c r="AI48" s="2">
        <f>доходы!$C39</f>
        <v>0</v>
      </c>
      <c r="AJ48" s="99">
        <f t="shared" si="1"/>
        <v>0</v>
      </c>
      <c r="AK48" s="120">
        <f>('общие характеристики'!AI48-AH48)*1.18</f>
        <v>0</v>
      </c>
      <c r="AL48" s="120" t="str">
        <f t="shared" si="2"/>
        <v>-</v>
      </c>
      <c r="AM48" s="133"/>
      <c r="AN48" s="125"/>
      <c r="AO48" s="125"/>
      <c r="AP48" s="134"/>
    </row>
    <row r="49" spans="2:42" ht="15">
      <c r="B49" s="104">
        <v>33</v>
      </c>
      <c r="C49" s="124"/>
      <c r="D49" s="124"/>
      <c r="E49" s="125"/>
      <c r="F49" s="124"/>
      <c r="G49" s="124"/>
      <c r="H49" s="124"/>
      <c r="I49" s="124"/>
      <c r="J49" s="124"/>
      <c r="K49" s="124"/>
      <c r="L49" s="124"/>
      <c r="M49" s="126"/>
      <c r="N49" s="126"/>
      <c r="O49" s="126"/>
      <c r="P49" s="128"/>
      <c r="Q49" s="128"/>
      <c r="R49" s="131"/>
      <c r="S49" s="178"/>
      <c r="T49" s="129"/>
      <c r="U49" s="129"/>
      <c r="V49" s="110">
        <f>затраты!$D45</f>
        <v>0</v>
      </c>
      <c r="W49" s="130"/>
      <c r="X49" s="166">
        <f>затраты!$E45</f>
        <v>0</v>
      </c>
      <c r="Y49" s="229"/>
      <c r="Z49" s="230"/>
      <c r="AA49" s="230"/>
      <c r="AB49" s="230"/>
      <c r="AC49" s="238"/>
      <c r="AD49" s="238"/>
      <c r="AE49" s="239"/>
      <c r="AF49" s="240"/>
      <c r="AG49" s="132"/>
      <c r="AH49" s="2">
        <f>затраты!$F45</f>
        <v>0</v>
      </c>
      <c r="AI49" s="2">
        <f>доходы!$C40</f>
        <v>0</v>
      </c>
      <c r="AJ49" s="99">
        <f t="shared" si="1"/>
        <v>0</v>
      </c>
      <c r="AK49" s="120">
        <f>('общие характеристики'!AI49-AH49)*1.18</f>
        <v>0</v>
      </c>
      <c r="AL49" s="120" t="str">
        <f t="shared" si="2"/>
        <v>-</v>
      </c>
      <c r="AM49" s="133"/>
      <c r="AN49" s="125"/>
      <c r="AO49" s="125"/>
      <c r="AP49" s="134"/>
    </row>
    <row r="50" spans="2:42" ht="15">
      <c r="B50" s="104">
        <v>34</v>
      </c>
      <c r="C50" s="124"/>
      <c r="D50" s="124"/>
      <c r="E50" s="125"/>
      <c r="F50" s="124"/>
      <c r="G50" s="124"/>
      <c r="H50" s="124"/>
      <c r="I50" s="124"/>
      <c r="J50" s="124"/>
      <c r="K50" s="124"/>
      <c r="L50" s="124"/>
      <c r="M50" s="126"/>
      <c r="N50" s="126"/>
      <c r="O50" s="126"/>
      <c r="P50" s="128"/>
      <c r="Q50" s="128"/>
      <c r="R50" s="131"/>
      <c r="S50" s="178"/>
      <c r="T50" s="129"/>
      <c r="U50" s="129"/>
      <c r="V50" s="110">
        <f>затраты!$D46</f>
        <v>0</v>
      </c>
      <c r="W50" s="130"/>
      <c r="X50" s="166">
        <f>затраты!$E46</f>
        <v>0</v>
      </c>
      <c r="Y50" s="229"/>
      <c r="Z50" s="230"/>
      <c r="AA50" s="230"/>
      <c r="AB50" s="230"/>
      <c r="AC50" s="238"/>
      <c r="AD50" s="238"/>
      <c r="AE50" s="239"/>
      <c r="AF50" s="240"/>
      <c r="AG50" s="132"/>
      <c r="AH50" s="2">
        <f>затраты!$F46</f>
        <v>0</v>
      </c>
      <c r="AI50" s="2">
        <f>доходы!$C41</f>
        <v>0</v>
      </c>
      <c r="AJ50" s="99">
        <f t="shared" si="1"/>
        <v>0</v>
      </c>
      <c r="AK50" s="120">
        <f>('общие характеристики'!AI50-AH50)*1.18</f>
        <v>0</v>
      </c>
      <c r="AL50" s="120" t="str">
        <f t="shared" si="2"/>
        <v>-</v>
      </c>
      <c r="AM50" s="133"/>
      <c r="AN50" s="125"/>
      <c r="AO50" s="125"/>
      <c r="AP50" s="134"/>
    </row>
    <row r="51" spans="2:42" ht="15">
      <c r="B51" s="104">
        <v>35</v>
      </c>
      <c r="C51" s="124"/>
      <c r="D51" s="124"/>
      <c r="E51" s="125"/>
      <c r="F51" s="124"/>
      <c r="G51" s="124"/>
      <c r="H51" s="124"/>
      <c r="I51" s="124"/>
      <c r="J51" s="124"/>
      <c r="K51" s="124"/>
      <c r="L51" s="124"/>
      <c r="M51" s="126"/>
      <c r="N51" s="126"/>
      <c r="O51" s="126"/>
      <c r="P51" s="128"/>
      <c r="Q51" s="128"/>
      <c r="R51" s="131"/>
      <c r="S51" s="178"/>
      <c r="T51" s="129"/>
      <c r="U51" s="129"/>
      <c r="V51" s="110">
        <f>затраты!$D47</f>
        <v>0</v>
      </c>
      <c r="W51" s="130"/>
      <c r="X51" s="166">
        <f>затраты!$E47</f>
        <v>0</v>
      </c>
      <c r="Y51" s="229"/>
      <c r="Z51" s="230"/>
      <c r="AA51" s="230"/>
      <c r="AB51" s="230"/>
      <c r="AC51" s="238"/>
      <c r="AD51" s="238"/>
      <c r="AE51" s="239"/>
      <c r="AF51" s="240"/>
      <c r="AG51" s="132"/>
      <c r="AH51" s="2">
        <f>затраты!$F47</f>
        <v>0</v>
      </c>
      <c r="AI51" s="2">
        <f>доходы!$C42</f>
        <v>0</v>
      </c>
      <c r="AJ51" s="99">
        <f t="shared" si="1"/>
        <v>0</v>
      </c>
      <c r="AK51" s="120">
        <f>('общие характеристики'!AI51-AH51)*1.18</f>
        <v>0</v>
      </c>
      <c r="AL51" s="120" t="str">
        <f t="shared" si="2"/>
        <v>-</v>
      </c>
      <c r="AM51" s="133"/>
      <c r="AN51" s="125"/>
      <c r="AO51" s="125"/>
      <c r="AP51" s="134"/>
    </row>
    <row r="52" spans="2:42" ht="15">
      <c r="B52" s="104">
        <v>36</v>
      </c>
      <c r="C52" s="124"/>
      <c r="D52" s="124"/>
      <c r="E52" s="125"/>
      <c r="F52" s="124"/>
      <c r="G52" s="124"/>
      <c r="H52" s="124"/>
      <c r="I52" s="124"/>
      <c r="J52" s="124"/>
      <c r="K52" s="124"/>
      <c r="L52" s="124"/>
      <c r="M52" s="126"/>
      <c r="N52" s="126"/>
      <c r="O52" s="126"/>
      <c r="P52" s="128"/>
      <c r="Q52" s="128"/>
      <c r="R52" s="131"/>
      <c r="S52" s="178"/>
      <c r="T52" s="129"/>
      <c r="U52" s="129"/>
      <c r="V52" s="110">
        <f>затраты!$D48</f>
        <v>0</v>
      </c>
      <c r="W52" s="130"/>
      <c r="X52" s="166">
        <f>затраты!$E48</f>
        <v>0</v>
      </c>
      <c r="Y52" s="229"/>
      <c r="Z52" s="230"/>
      <c r="AA52" s="230"/>
      <c r="AB52" s="230"/>
      <c r="AC52" s="238"/>
      <c r="AD52" s="238"/>
      <c r="AE52" s="239"/>
      <c r="AF52" s="240"/>
      <c r="AG52" s="132"/>
      <c r="AH52" s="2">
        <f>затраты!$F48</f>
        <v>0</v>
      </c>
      <c r="AI52" s="2">
        <f>доходы!$C43</f>
        <v>0</v>
      </c>
      <c r="AJ52" s="99">
        <f t="shared" si="1"/>
        <v>0</v>
      </c>
      <c r="AK52" s="120">
        <f>('общие характеристики'!AI52-AH52)*1.18</f>
        <v>0</v>
      </c>
      <c r="AL52" s="120" t="str">
        <f t="shared" si="2"/>
        <v>-</v>
      </c>
      <c r="AM52" s="133"/>
      <c r="AN52" s="125"/>
      <c r="AO52" s="125"/>
      <c r="AP52" s="134"/>
    </row>
    <row r="53" spans="2:42" ht="15">
      <c r="B53" s="104">
        <v>37</v>
      </c>
      <c r="C53" s="124"/>
      <c r="D53" s="124"/>
      <c r="E53" s="125"/>
      <c r="F53" s="124"/>
      <c r="G53" s="124"/>
      <c r="H53" s="124"/>
      <c r="I53" s="124"/>
      <c r="J53" s="124"/>
      <c r="K53" s="124"/>
      <c r="L53" s="124"/>
      <c r="M53" s="126"/>
      <c r="N53" s="126"/>
      <c r="O53" s="126"/>
      <c r="P53" s="128"/>
      <c r="Q53" s="128"/>
      <c r="R53" s="131"/>
      <c r="S53" s="178"/>
      <c r="T53" s="129"/>
      <c r="U53" s="129"/>
      <c r="V53" s="110">
        <f>затраты!$D49</f>
        <v>0</v>
      </c>
      <c r="W53" s="130"/>
      <c r="X53" s="166">
        <f>затраты!$E49</f>
        <v>0</v>
      </c>
      <c r="Y53" s="229"/>
      <c r="Z53" s="230"/>
      <c r="AA53" s="230"/>
      <c r="AB53" s="230"/>
      <c r="AC53" s="238"/>
      <c r="AD53" s="238"/>
      <c r="AE53" s="239"/>
      <c r="AF53" s="240"/>
      <c r="AG53" s="132"/>
      <c r="AH53" s="2">
        <f>затраты!$F49</f>
        <v>0</v>
      </c>
      <c r="AI53" s="2">
        <f>доходы!$C44</f>
        <v>0</v>
      </c>
      <c r="AJ53" s="99">
        <f t="shared" si="1"/>
        <v>0</v>
      </c>
      <c r="AK53" s="120">
        <f>('общие характеристики'!AI53-AH53)*1.18</f>
        <v>0</v>
      </c>
      <c r="AL53" s="120" t="str">
        <f t="shared" si="2"/>
        <v>-</v>
      </c>
      <c r="AM53" s="133"/>
      <c r="AN53" s="125"/>
      <c r="AO53" s="125"/>
      <c r="AP53" s="134"/>
    </row>
    <row r="54" spans="2:42" ht="15">
      <c r="B54" s="104">
        <v>38</v>
      </c>
      <c r="C54" s="124"/>
      <c r="D54" s="124"/>
      <c r="E54" s="125"/>
      <c r="F54" s="124"/>
      <c r="G54" s="124"/>
      <c r="H54" s="124"/>
      <c r="I54" s="124"/>
      <c r="J54" s="124"/>
      <c r="K54" s="124"/>
      <c r="L54" s="124"/>
      <c r="M54" s="126"/>
      <c r="N54" s="126"/>
      <c r="O54" s="126"/>
      <c r="P54" s="128"/>
      <c r="Q54" s="128"/>
      <c r="R54" s="131"/>
      <c r="S54" s="178"/>
      <c r="T54" s="129"/>
      <c r="U54" s="129"/>
      <c r="V54" s="110">
        <f>затраты!$D50</f>
        <v>0</v>
      </c>
      <c r="W54" s="130"/>
      <c r="X54" s="166">
        <f>затраты!$E50</f>
        <v>0</v>
      </c>
      <c r="Y54" s="229"/>
      <c r="Z54" s="230"/>
      <c r="AA54" s="230"/>
      <c r="AB54" s="230"/>
      <c r="AC54" s="238"/>
      <c r="AD54" s="238"/>
      <c r="AE54" s="239"/>
      <c r="AF54" s="240"/>
      <c r="AG54" s="132"/>
      <c r="AH54" s="2">
        <f>затраты!$F50</f>
        <v>0</v>
      </c>
      <c r="AI54" s="2">
        <f>доходы!$C45</f>
        <v>0</v>
      </c>
      <c r="AJ54" s="99">
        <f t="shared" si="1"/>
        <v>0</v>
      </c>
      <c r="AK54" s="120">
        <f>('общие характеристики'!AI54-AH54)*1.18</f>
        <v>0</v>
      </c>
      <c r="AL54" s="120" t="str">
        <f t="shared" si="2"/>
        <v>-</v>
      </c>
      <c r="AM54" s="133"/>
      <c r="AN54" s="125"/>
      <c r="AO54" s="125"/>
      <c r="AP54" s="134"/>
    </row>
    <row r="55" spans="2:42" ht="15">
      <c r="B55" s="104">
        <v>39</v>
      </c>
      <c r="C55" s="124"/>
      <c r="D55" s="124"/>
      <c r="E55" s="125"/>
      <c r="F55" s="124"/>
      <c r="G55" s="124"/>
      <c r="H55" s="124"/>
      <c r="I55" s="124"/>
      <c r="J55" s="124"/>
      <c r="K55" s="124"/>
      <c r="L55" s="124"/>
      <c r="M55" s="126"/>
      <c r="N55" s="126"/>
      <c r="O55" s="126"/>
      <c r="P55" s="128"/>
      <c r="Q55" s="128"/>
      <c r="R55" s="131"/>
      <c r="S55" s="178"/>
      <c r="T55" s="129"/>
      <c r="U55" s="129"/>
      <c r="V55" s="110">
        <f>затраты!$D51</f>
        <v>0</v>
      </c>
      <c r="W55" s="130"/>
      <c r="X55" s="166">
        <f>затраты!$E51</f>
        <v>0</v>
      </c>
      <c r="Y55" s="229"/>
      <c r="Z55" s="230"/>
      <c r="AA55" s="230"/>
      <c r="AB55" s="230"/>
      <c r="AC55" s="238"/>
      <c r="AD55" s="238"/>
      <c r="AE55" s="239"/>
      <c r="AF55" s="240"/>
      <c r="AG55" s="132"/>
      <c r="AH55" s="2">
        <f>затраты!$F51</f>
        <v>0</v>
      </c>
      <c r="AI55" s="2">
        <f>доходы!$C46</f>
        <v>0</v>
      </c>
      <c r="AJ55" s="99">
        <f t="shared" si="1"/>
        <v>0</v>
      </c>
      <c r="AK55" s="120">
        <f>('общие характеристики'!AI55-AH55)*1.18</f>
        <v>0</v>
      </c>
      <c r="AL55" s="120" t="str">
        <f t="shared" si="2"/>
        <v>-</v>
      </c>
      <c r="AM55" s="133"/>
      <c r="AN55" s="125"/>
      <c r="AO55" s="125"/>
      <c r="AP55" s="134"/>
    </row>
    <row r="56" spans="2:42" ht="15">
      <c r="B56" s="104">
        <v>40</v>
      </c>
      <c r="C56" s="124"/>
      <c r="D56" s="124"/>
      <c r="E56" s="125"/>
      <c r="F56" s="124"/>
      <c r="G56" s="124"/>
      <c r="H56" s="124"/>
      <c r="I56" s="124"/>
      <c r="J56" s="124"/>
      <c r="K56" s="124"/>
      <c r="L56" s="124"/>
      <c r="M56" s="126"/>
      <c r="N56" s="126"/>
      <c r="O56" s="126"/>
      <c r="P56" s="128"/>
      <c r="Q56" s="128"/>
      <c r="R56" s="131"/>
      <c r="S56" s="178"/>
      <c r="T56" s="129"/>
      <c r="U56" s="129"/>
      <c r="V56" s="110">
        <f>затраты!$D52</f>
        <v>0</v>
      </c>
      <c r="W56" s="130"/>
      <c r="X56" s="166">
        <f>затраты!$E52</f>
        <v>0</v>
      </c>
      <c r="Y56" s="229"/>
      <c r="Z56" s="230"/>
      <c r="AA56" s="230"/>
      <c r="AB56" s="230"/>
      <c r="AC56" s="238"/>
      <c r="AD56" s="238"/>
      <c r="AE56" s="239"/>
      <c r="AF56" s="240"/>
      <c r="AG56" s="132"/>
      <c r="AH56" s="2">
        <f>затраты!$F52</f>
        <v>0</v>
      </c>
      <c r="AI56" s="2">
        <f>доходы!$C47</f>
        <v>0</v>
      </c>
      <c r="AJ56" s="99">
        <f t="shared" si="1"/>
        <v>0</v>
      </c>
      <c r="AK56" s="120">
        <f>('общие характеристики'!AI56-AH56)*1.18</f>
        <v>0</v>
      </c>
      <c r="AL56" s="120" t="str">
        <f t="shared" si="2"/>
        <v>-</v>
      </c>
      <c r="AM56" s="133"/>
      <c r="AN56" s="125"/>
      <c r="AO56" s="125"/>
      <c r="AP56" s="134"/>
    </row>
    <row r="57" spans="2:42" ht="15">
      <c r="B57" s="104">
        <v>41</v>
      </c>
      <c r="C57" s="124"/>
      <c r="D57" s="124"/>
      <c r="E57" s="125"/>
      <c r="F57" s="124"/>
      <c r="G57" s="124"/>
      <c r="H57" s="124"/>
      <c r="I57" s="124"/>
      <c r="J57" s="124"/>
      <c r="K57" s="124"/>
      <c r="L57" s="124"/>
      <c r="M57" s="126"/>
      <c r="N57" s="126"/>
      <c r="O57" s="126"/>
      <c r="P57" s="128"/>
      <c r="Q57" s="128"/>
      <c r="R57" s="131"/>
      <c r="S57" s="178"/>
      <c r="T57" s="129"/>
      <c r="U57" s="129"/>
      <c r="V57" s="110">
        <f>затраты!$D53</f>
        <v>0</v>
      </c>
      <c r="W57" s="130"/>
      <c r="X57" s="166">
        <f>затраты!$E53</f>
        <v>0</v>
      </c>
      <c r="Y57" s="229"/>
      <c r="Z57" s="230"/>
      <c r="AA57" s="230"/>
      <c r="AB57" s="230"/>
      <c r="AC57" s="238"/>
      <c r="AD57" s="238"/>
      <c r="AE57" s="239"/>
      <c r="AF57" s="240"/>
      <c r="AG57" s="132"/>
      <c r="AH57" s="2">
        <f>затраты!$F53</f>
        <v>0</v>
      </c>
      <c r="AI57" s="2">
        <f>доходы!$C48</f>
        <v>0</v>
      </c>
      <c r="AJ57" s="99">
        <f t="shared" si="1"/>
        <v>0</v>
      </c>
      <c r="AK57" s="120">
        <f>('общие характеристики'!AI57-AH57)*1.18</f>
        <v>0</v>
      </c>
      <c r="AL57" s="120" t="str">
        <f t="shared" si="2"/>
        <v>-</v>
      </c>
      <c r="AM57" s="133"/>
      <c r="AN57" s="125"/>
      <c r="AO57" s="125"/>
      <c r="AP57" s="134"/>
    </row>
    <row r="58" spans="2:42" ht="15">
      <c r="B58" s="104">
        <v>42</v>
      </c>
      <c r="C58" s="124"/>
      <c r="D58" s="124"/>
      <c r="E58" s="125"/>
      <c r="F58" s="124"/>
      <c r="G58" s="124"/>
      <c r="H58" s="124"/>
      <c r="I58" s="124"/>
      <c r="J58" s="124"/>
      <c r="K58" s="124"/>
      <c r="L58" s="124"/>
      <c r="M58" s="126"/>
      <c r="N58" s="126"/>
      <c r="O58" s="126"/>
      <c r="P58" s="128"/>
      <c r="Q58" s="128"/>
      <c r="R58" s="131"/>
      <c r="S58" s="178"/>
      <c r="T58" s="129"/>
      <c r="U58" s="129"/>
      <c r="V58" s="110">
        <f>затраты!$D54</f>
        <v>0</v>
      </c>
      <c r="W58" s="130"/>
      <c r="X58" s="166">
        <f>затраты!$E54</f>
        <v>0</v>
      </c>
      <c r="Y58" s="229"/>
      <c r="Z58" s="230"/>
      <c r="AA58" s="230"/>
      <c r="AB58" s="230"/>
      <c r="AC58" s="238"/>
      <c r="AD58" s="238"/>
      <c r="AE58" s="239"/>
      <c r="AF58" s="240"/>
      <c r="AG58" s="132"/>
      <c r="AH58" s="2">
        <f>затраты!$F54</f>
        <v>0</v>
      </c>
      <c r="AI58" s="2">
        <f>доходы!$C49</f>
        <v>0</v>
      </c>
      <c r="AJ58" s="99">
        <f t="shared" si="1"/>
        <v>0</v>
      </c>
      <c r="AK58" s="120">
        <f>('общие характеристики'!AI58-AH58)*1.18</f>
        <v>0</v>
      </c>
      <c r="AL58" s="120" t="str">
        <f t="shared" si="2"/>
        <v>-</v>
      </c>
      <c r="AM58" s="133"/>
      <c r="AN58" s="125"/>
      <c r="AO58" s="125"/>
      <c r="AP58" s="134"/>
    </row>
    <row r="59" spans="2:42" ht="15">
      <c r="B59" s="104">
        <v>43</v>
      </c>
      <c r="C59" s="124"/>
      <c r="D59" s="124"/>
      <c r="E59" s="125"/>
      <c r="F59" s="124"/>
      <c r="G59" s="124"/>
      <c r="H59" s="124"/>
      <c r="I59" s="124"/>
      <c r="J59" s="124"/>
      <c r="K59" s="124"/>
      <c r="L59" s="124"/>
      <c r="M59" s="126"/>
      <c r="N59" s="126"/>
      <c r="O59" s="126"/>
      <c r="P59" s="128"/>
      <c r="Q59" s="128"/>
      <c r="R59" s="131"/>
      <c r="S59" s="178"/>
      <c r="T59" s="129"/>
      <c r="U59" s="129"/>
      <c r="V59" s="110">
        <f>затраты!$D55</f>
        <v>0</v>
      </c>
      <c r="W59" s="130"/>
      <c r="X59" s="166">
        <f>затраты!$E55</f>
        <v>0</v>
      </c>
      <c r="Y59" s="229"/>
      <c r="Z59" s="230"/>
      <c r="AA59" s="230"/>
      <c r="AB59" s="230"/>
      <c r="AC59" s="238"/>
      <c r="AD59" s="238"/>
      <c r="AE59" s="239"/>
      <c r="AF59" s="240"/>
      <c r="AG59" s="132"/>
      <c r="AH59" s="2">
        <f>затраты!$F55</f>
        <v>0</v>
      </c>
      <c r="AI59" s="2">
        <f>доходы!$C50</f>
        <v>0</v>
      </c>
      <c r="AJ59" s="99">
        <f t="shared" si="1"/>
        <v>0</v>
      </c>
      <c r="AK59" s="120">
        <f>('общие характеристики'!AI59-AH59)*1.18</f>
        <v>0</v>
      </c>
      <c r="AL59" s="120" t="str">
        <f t="shared" si="2"/>
        <v>-</v>
      </c>
      <c r="AM59" s="133"/>
      <c r="AN59" s="125"/>
      <c r="AO59" s="125"/>
      <c r="AP59" s="134"/>
    </row>
    <row r="60" spans="2:42" ht="15">
      <c r="B60" s="104">
        <v>44</v>
      </c>
      <c r="C60" s="124"/>
      <c r="D60" s="124"/>
      <c r="E60" s="125"/>
      <c r="F60" s="124"/>
      <c r="G60" s="124"/>
      <c r="H60" s="124"/>
      <c r="I60" s="124"/>
      <c r="J60" s="124"/>
      <c r="K60" s="124"/>
      <c r="L60" s="124"/>
      <c r="M60" s="126"/>
      <c r="N60" s="126"/>
      <c r="O60" s="126"/>
      <c r="P60" s="128"/>
      <c r="Q60" s="128"/>
      <c r="R60" s="131"/>
      <c r="S60" s="178"/>
      <c r="T60" s="129"/>
      <c r="U60" s="129"/>
      <c r="V60" s="110">
        <f>затраты!$D56</f>
        <v>0</v>
      </c>
      <c r="W60" s="130"/>
      <c r="X60" s="166">
        <f>затраты!$E56</f>
        <v>0</v>
      </c>
      <c r="Y60" s="229"/>
      <c r="Z60" s="230"/>
      <c r="AA60" s="230"/>
      <c r="AB60" s="230"/>
      <c r="AC60" s="238"/>
      <c r="AD60" s="238"/>
      <c r="AE60" s="239"/>
      <c r="AF60" s="240"/>
      <c r="AG60" s="132"/>
      <c r="AH60" s="2">
        <f>затраты!$F56</f>
        <v>0</v>
      </c>
      <c r="AI60" s="2">
        <f>доходы!$C51</f>
        <v>0</v>
      </c>
      <c r="AJ60" s="99">
        <f t="shared" si="1"/>
        <v>0</v>
      </c>
      <c r="AK60" s="120">
        <f>('общие характеристики'!AI60-AH60)*1.18</f>
        <v>0</v>
      </c>
      <c r="AL60" s="120" t="str">
        <f t="shared" si="2"/>
        <v>-</v>
      </c>
      <c r="AM60" s="133"/>
      <c r="AN60" s="125"/>
      <c r="AO60" s="125"/>
      <c r="AP60" s="134"/>
    </row>
    <row r="61" spans="2:42" ht="15">
      <c r="B61" s="104">
        <v>45</v>
      </c>
      <c r="C61" s="124"/>
      <c r="D61" s="124"/>
      <c r="E61" s="125"/>
      <c r="F61" s="124"/>
      <c r="G61" s="124"/>
      <c r="H61" s="124"/>
      <c r="I61" s="124"/>
      <c r="J61" s="124"/>
      <c r="K61" s="124"/>
      <c r="L61" s="124"/>
      <c r="M61" s="126"/>
      <c r="N61" s="126"/>
      <c r="O61" s="126"/>
      <c r="P61" s="128"/>
      <c r="Q61" s="128"/>
      <c r="R61" s="131"/>
      <c r="S61" s="178"/>
      <c r="T61" s="129"/>
      <c r="U61" s="129"/>
      <c r="V61" s="110">
        <f>затраты!$D57</f>
        <v>0</v>
      </c>
      <c r="W61" s="130"/>
      <c r="X61" s="166">
        <f>затраты!$E57</f>
        <v>0</v>
      </c>
      <c r="Y61" s="229"/>
      <c r="Z61" s="230"/>
      <c r="AA61" s="230"/>
      <c r="AB61" s="230"/>
      <c r="AC61" s="238"/>
      <c r="AD61" s="238"/>
      <c r="AE61" s="239"/>
      <c r="AF61" s="240"/>
      <c r="AG61" s="132"/>
      <c r="AH61" s="2">
        <f>затраты!$F57</f>
        <v>0</v>
      </c>
      <c r="AI61" s="2">
        <f>доходы!$C52</f>
        <v>0</v>
      </c>
      <c r="AJ61" s="99">
        <f t="shared" si="1"/>
        <v>0</v>
      </c>
      <c r="AK61" s="120">
        <f>('общие характеристики'!AI61-AH61)*1.18</f>
        <v>0</v>
      </c>
      <c r="AL61" s="120" t="str">
        <f t="shared" si="2"/>
        <v>-</v>
      </c>
      <c r="AM61" s="133"/>
      <c r="AN61" s="125"/>
      <c r="AO61" s="125"/>
      <c r="AP61" s="134"/>
    </row>
    <row r="62" spans="2:42" ht="15">
      <c r="B62" s="104">
        <v>46</v>
      </c>
      <c r="C62" s="124"/>
      <c r="D62" s="124"/>
      <c r="E62" s="125"/>
      <c r="F62" s="124"/>
      <c r="G62" s="124"/>
      <c r="H62" s="124"/>
      <c r="I62" s="124"/>
      <c r="J62" s="124"/>
      <c r="K62" s="124"/>
      <c r="L62" s="124"/>
      <c r="M62" s="126"/>
      <c r="N62" s="126"/>
      <c r="O62" s="126"/>
      <c r="P62" s="128"/>
      <c r="Q62" s="128"/>
      <c r="R62" s="131"/>
      <c r="S62" s="178"/>
      <c r="T62" s="129"/>
      <c r="U62" s="129"/>
      <c r="V62" s="110">
        <f>затраты!$D58</f>
        <v>0</v>
      </c>
      <c r="W62" s="130"/>
      <c r="X62" s="166">
        <f>затраты!$E58</f>
        <v>0</v>
      </c>
      <c r="Y62" s="229"/>
      <c r="Z62" s="230"/>
      <c r="AA62" s="230"/>
      <c r="AB62" s="230"/>
      <c r="AC62" s="238"/>
      <c r="AD62" s="238"/>
      <c r="AE62" s="239"/>
      <c r="AF62" s="240"/>
      <c r="AG62" s="132"/>
      <c r="AH62" s="2">
        <f>затраты!$F58</f>
        <v>0</v>
      </c>
      <c r="AI62" s="2">
        <f>доходы!$C53</f>
        <v>0</v>
      </c>
      <c r="AJ62" s="99">
        <f t="shared" si="1"/>
        <v>0</v>
      </c>
      <c r="AK62" s="120">
        <f>('общие характеристики'!AI62-AH62)*1.18</f>
        <v>0</v>
      </c>
      <c r="AL62" s="120" t="str">
        <f t="shared" si="2"/>
        <v>-</v>
      </c>
      <c r="AM62" s="133"/>
      <c r="AN62" s="125"/>
      <c r="AO62" s="125"/>
      <c r="AP62" s="134"/>
    </row>
    <row r="63" spans="2:42" ht="15">
      <c r="B63" s="104">
        <v>47</v>
      </c>
      <c r="C63" s="124"/>
      <c r="D63" s="124"/>
      <c r="E63" s="125"/>
      <c r="F63" s="124"/>
      <c r="G63" s="124"/>
      <c r="H63" s="124"/>
      <c r="I63" s="124"/>
      <c r="J63" s="124"/>
      <c r="K63" s="124"/>
      <c r="L63" s="124"/>
      <c r="M63" s="126"/>
      <c r="N63" s="126"/>
      <c r="O63" s="126"/>
      <c r="P63" s="128"/>
      <c r="Q63" s="128"/>
      <c r="R63" s="131"/>
      <c r="S63" s="178"/>
      <c r="T63" s="129"/>
      <c r="U63" s="129"/>
      <c r="V63" s="110">
        <f>затраты!$D59</f>
        <v>0</v>
      </c>
      <c r="W63" s="130"/>
      <c r="X63" s="166">
        <f>затраты!$E59</f>
        <v>0</v>
      </c>
      <c r="Y63" s="229"/>
      <c r="Z63" s="230"/>
      <c r="AA63" s="230"/>
      <c r="AB63" s="230"/>
      <c r="AC63" s="238"/>
      <c r="AD63" s="238"/>
      <c r="AE63" s="239"/>
      <c r="AF63" s="240"/>
      <c r="AG63" s="132"/>
      <c r="AH63" s="2">
        <f>затраты!$F59</f>
        <v>0</v>
      </c>
      <c r="AI63" s="2">
        <f>доходы!$C54</f>
        <v>0</v>
      </c>
      <c r="AJ63" s="99">
        <f t="shared" si="1"/>
        <v>0</v>
      </c>
      <c r="AK63" s="120">
        <f>('общие характеристики'!AI63-AH63)*1.18</f>
        <v>0</v>
      </c>
      <c r="AL63" s="120" t="str">
        <f t="shared" si="2"/>
        <v>-</v>
      </c>
      <c r="AM63" s="133"/>
      <c r="AN63" s="125"/>
      <c r="AO63" s="125"/>
      <c r="AP63" s="134"/>
    </row>
    <row r="64" spans="2:42" ht="15">
      <c r="B64" s="104">
        <v>48</v>
      </c>
      <c r="C64" s="124"/>
      <c r="D64" s="124"/>
      <c r="E64" s="125"/>
      <c r="F64" s="124"/>
      <c r="G64" s="124"/>
      <c r="H64" s="124"/>
      <c r="I64" s="124"/>
      <c r="J64" s="124"/>
      <c r="K64" s="124"/>
      <c r="L64" s="124"/>
      <c r="M64" s="126"/>
      <c r="N64" s="126"/>
      <c r="O64" s="126"/>
      <c r="P64" s="128"/>
      <c r="Q64" s="128"/>
      <c r="R64" s="131"/>
      <c r="S64" s="178"/>
      <c r="T64" s="129"/>
      <c r="U64" s="129"/>
      <c r="V64" s="110">
        <f>затраты!$D60</f>
        <v>0</v>
      </c>
      <c r="W64" s="130"/>
      <c r="X64" s="166">
        <f>затраты!$E60</f>
        <v>0</v>
      </c>
      <c r="Y64" s="229"/>
      <c r="Z64" s="230"/>
      <c r="AA64" s="230"/>
      <c r="AB64" s="230"/>
      <c r="AC64" s="238"/>
      <c r="AD64" s="238"/>
      <c r="AE64" s="239"/>
      <c r="AF64" s="240"/>
      <c r="AG64" s="132"/>
      <c r="AH64" s="2">
        <f>затраты!$F60</f>
        <v>0</v>
      </c>
      <c r="AI64" s="2">
        <f>доходы!$C55</f>
        <v>0</v>
      </c>
      <c r="AJ64" s="99">
        <f t="shared" si="1"/>
        <v>0</v>
      </c>
      <c r="AK64" s="120">
        <f>('общие характеристики'!AI64-AH64)*1.18</f>
        <v>0</v>
      </c>
      <c r="AL64" s="120" t="str">
        <f t="shared" si="2"/>
        <v>-</v>
      </c>
      <c r="AM64" s="133"/>
      <c r="AN64" s="125"/>
      <c r="AO64" s="125"/>
      <c r="AP64" s="134"/>
    </row>
    <row r="65" spans="2:42" ht="15">
      <c r="B65" s="104">
        <v>49</v>
      </c>
      <c r="C65" s="124"/>
      <c r="D65" s="124"/>
      <c r="E65" s="125"/>
      <c r="F65" s="124"/>
      <c r="G65" s="124"/>
      <c r="H65" s="124"/>
      <c r="I65" s="124"/>
      <c r="J65" s="124"/>
      <c r="K65" s="124"/>
      <c r="L65" s="124"/>
      <c r="M65" s="126"/>
      <c r="N65" s="126"/>
      <c r="O65" s="126"/>
      <c r="P65" s="128"/>
      <c r="Q65" s="128"/>
      <c r="R65" s="131"/>
      <c r="S65" s="178"/>
      <c r="T65" s="129"/>
      <c r="U65" s="129"/>
      <c r="V65" s="110">
        <f>затраты!$D61</f>
        <v>0</v>
      </c>
      <c r="W65" s="130"/>
      <c r="X65" s="166">
        <f>затраты!$E61</f>
        <v>0</v>
      </c>
      <c r="Y65" s="229"/>
      <c r="Z65" s="230"/>
      <c r="AA65" s="230"/>
      <c r="AB65" s="230"/>
      <c r="AC65" s="238"/>
      <c r="AD65" s="238"/>
      <c r="AE65" s="239"/>
      <c r="AF65" s="240"/>
      <c r="AG65" s="132"/>
      <c r="AH65" s="2">
        <f>затраты!$F61</f>
        <v>0</v>
      </c>
      <c r="AI65" s="2">
        <f>доходы!$C56</f>
        <v>0</v>
      </c>
      <c r="AJ65" s="99">
        <f t="shared" si="1"/>
        <v>0</v>
      </c>
      <c r="AK65" s="120">
        <f>('общие характеристики'!AI65-AH65)*1.18</f>
        <v>0</v>
      </c>
      <c r="AL65" s="120" t="str">
        <f t="shared" si="2"/>
        <v>-</v>
      </c>
      <c r="AM65" s="133"/>
      <c r="AN65" s="125"/>
      <c r="AO65" s="125"/>
      <c r="AP65" s="134"/>
    </row>
    <row r="66" spans="2:42" ht="15">
      <c r="B66" s="104">
        <v>50</v>
      </c>
      <c r="C66" s="124"/>
      <c r="D66" s="124"/>
      <c r="E66" s="125"/>
      <c r="F66" s="124"/>
      <c r="G66" s="124"/>
      <c r="H66" s="124"/>
      <c r="I66" s="124"/>
      <c r="J66" s="124"/>
      <c r="K66" s="124"/>
      <c r="L66" s="124"/>
      <c r="M66" s="126"/>
      <c r="N66" s="126"/>
      <c r="O66" s="126"/>
      <c r="P66" s="128"/>
      <c r="Q66" s="128"/>
      <c r="R66" s="131"/>
      <c r="S66" s="178"/>
      <c r="T66" s="129"/>
      <c r="U66" s="129"/>
      <c r="V66" s="110">
        <f>затраты!$D62</f>
        <v>0</v>
      </c>
      <c r="W66" s="130"/>
      <c r="X66" s="166">
        <f>затраты!$E62</f>
        <v>0</v>
      </c>
      <c r="Y66" s="229"/>
      <c r="Z66" s="230"/>
      <c r="AA66" s="230"/>
      <c r="AB66" s="230"/>
      <c r="AC66" s="238"/>
      <c r="AD66" s="238"/>
      <c r="AE66" s="239"/>
      <c r="AF66" s="240"/>
      <c r="AG66" s="132"/>
      <c r="AH66" s="2">
        <f>затраты!$F62</f>
        <v>0</v>
      </c>
      <c r="AI66" s="2">
        <f>доходы!$C57</f>
        <v>0</v>
      </c>
      <c r="AJ66" s="99">
        <f t="shared" si="1"/>
        <v>0</v>
      </c>
      <c r="AK66" s="120">
        <f>('общие характеристики'!AI66-AH66)*1.18</f>
        <v>0</v>
      </c>
      <c r="AL66" s="120" t="str">
        <f t="shared" si="2"/>
        <v>-</v>
      </c>
      <c r="AM66" s="133"/>
      <c r="AN66" s="125"/>
      <c r="AO66" s="125"/>
      <c r="AP66" s="134"/>
    </row>
    <row r="67" spans="2:42" ht="15">
      <c r="B67" s="104">
        <v>51</v>
      </c>
      <c r="C67" s="124"/>
      <c r="D67" s="124"/>
      <c r="E67" s="125"/>
      <c r="F67" s="124"/>
      <c r="G67" s="124"/>
      <c r="H67" s="124"/>
      <c r="I67" s="124"/>
      <c r="J67" s="124"/>
      <c r="K67" s="124"/>
      <c r="L67" s="124"/>
      <c r="M67" s="126"/>
      <c r="N67" s="126"/>
      <c r="O67" s="126"/>
      <c r="P67" s="128"/>
      <c r="Q67" s="128"/>
      <c r="R67" s="131"/>
      <c r="S67" s="178"/>
      <c r="T67" s="129"/>
      <c r="U67" s="129"/>
      <c r="V67" s="110">
        <f>затраты!$D63</f>
        <v>0</v>
      </c>
      <c r="W67" s="130"/>
      <c r="X67" s="166">
        <f>затраты!$E63</f>
        <v>0</v>
      </c>
      <c r="Y67" s="229"/>
      <c r="Z67" s="230"/>
      <c r="AA67" s="230"/>
      <c r="AB67" s="230"/>
      <c r="AC67" s="238"/>
      <c r="AD67" s="238"/>
      <c r="AE67" s="239"/>
      <c r="AF67" s="240"/>
      <c r="AG67" s="132"/>
      <c r="AH67" s="2">
        <f>затраты!$F63</f>
        <v>0</v>
      </c>
      <c r="AI67" s="2">
        <f>доходы!$C58</f>
        <v>0</v>
      </c>
      <c r="AJ67" s="99">
        <f t="shared" si="1"/>
        <v>0</v>
      </c>
      <c r="AK67" s="120">
        <f>('общие характеристики'!AI67-AH67)*1.18</f>
        <v>0</v>
      </c>
      <c r="AL67" s="120" t="str">
        <f t="shared" si="2"/>
        <v>-</v>
      </c>
      <c r="AM67" s="133"/>
      <c r="AN67" s="125"/>
      <c r="AO67" s="125"/>
      <c r="AP67" s="134"/>
    </row>
    <row r="68" spans="2:42" ht="15">
      <c r="B68" s="104">
        <v>52</v>
      </c>
      <c r="C68" s="124"/>
      <c r="D68" s="124"/>
      <c r="E68" s="125"/>
      <c r="F68" s="124"/>
      <c r="G68" s="124"/>
      <c r="H68" s="124"/>
      <c r="I68" s="124"/>
      <c r="J68" s="124"/>
      <c r="K68" s="124"/>
      <c r="L68" s="124"/>
      <c r="M68" s="126"/>
      <c r="N68" s="126"/>
      <c r="O68" s="126"/>
      <c r="P68" s="128"/>
      <c r="Q68" s="128"/>
      <c r="R68" s="131"/>
      <c r="S68" s="178"/>
      <c r="T68" s="129"/>
      <c r="U68" s="129"/>
      <c r="V68" s="110">
        <f>затраты!$D64</f>
        <v>0</v>
      </c>
      <c r="W68" s="130"/>
      <c r="X68" s="166">
        <f>затраты!$E64</f>
        <v>0</v>
      </c>
      <c r="Y68" s="229"/>
      <c r="Z68" s="230"/>
      <c r="AA68" s="230"/>
      <c r="AB68" s="230"/>
      <c r="AC68" s="238"/>
      <c r="AD68" s="238"/>
      <c r="AE68" s="239"/>
      <c r="AF68" s="240"/>
      <c r="AG68" s="132"/>
      <c r="AH68" s="2">
        <f>затраты!$F64</f>
        <v>0</v>
      </c>
      <c r="AI68" s="2">
        <f>доходы!$C59</f>
        <v>0</v>
      </c>
      <c r="AJ68" s="99">
        <f t="shared" si="1"/>
        <v>0</v>
      </c>
      <c r="AK68" s="120">
        <f>('общие характеристики'!AI68-AH68)*1.18</f>
        <v>0</v>
      </c>
      <c r="AL68" s="120" t="str">
        <f t="shared" si="2"/>
        <v>-</v>
      </c>
      <c r="AM68" s="133"/>
      <c r="AN68" s="125"/>
      <c r="AO68" s="125"/>
      <c r="AP68" s="134"/>
    </row>
    <row r="69" spans="2:42" ht="15">
      <c r="B69" s="104">
        <v>53</v>
      </c>
      <c r="C69" s="124"/>
      <c r="D69" s="124"/>
      <c r="E69" s="125"/>
      <c r="F69" s="124"/>
      <c r="G69" s="124"/>
      <c r="H69" s="124"/>
      <c r="I69" s="124"/>
      <c r="J69" s="124"/>
      <c r="K69" s="124"/>
      <c r="L69" s="124"/>
      <c r="M69" s="126"/>
      <c r="N69" s="126"/>
      <c r="O69" s="126"/>
      <c r="P69" s="128"/>
      <c r="Q69" s="128"/>
      <c r="R69" s="131"/>
      <c r="S69" s="178"/>
      <c r="T69" s="129"/>
      <c r="U69" s="129"/>
      <c r="V69" s="110">
        <f>затраты!$D65</f>
        <v>0</v>
      </c>
      <c r="W69" s="130"/>
      <c r="X69" s="166">
        <f>затраты!$E65</f>
        <v>0</v>
      </c>
      <c r="Y69" s="229"/>
      <c r="Z69" s="230"/>
      <c r="AA69" s="230"/>
      <c r="AB69" s="230"/>
      <c r="AC69" s="238"/>
      <c r="AD69" s="238"/>
      <c r="AE69" s="239"/>
      <c r="AF69" s="240"/>
      <c r="AG69" s="132"/>
      <c r="AH69" s="2">
        <f>затраты!$F65</f>
        <v>0</v>
      </c>
      <c r="AI69" s="2">
        <f>доходы!$C60</f>
        <v>0</v>
      </c>
      <c r="AJ69" s="99">
        <f t="shared" si="1"/>
        <v>0</v>
      </c>
      <c r="AK69" s="120">
        <f>('общие характеристики'!AI69-AH69)*1.18</f>
        <v>0</v>
      </c>
      <c r="AL69" s="120" t="str">
        <f t="shared" si="2"/>
        <v>-</v>
      </c>
      <c r="AM69" s="133"/>
      <c r="AN69" s="125"/>
      <c r="AO69" s="125"/>
      <c r="AP69" s="134"/>
    </row>
    <row r="70" spans="2:42" ht="15">
      <c r="B70" s="104">
        <v>54</v>
      </c>
      <c r="C70" s="124"/>
      <c r="D70" s="124"/>
      <c r="E70" s="125"/>
      <c r="F70" s="124"/>
      <c r="G70" s="124"/>
      <c r="H70" s="124"/>
      <c r="I70" s="124"/>
      <c r="J70" s="124"/>
      <c r="K70" s="124"/>
      <c r="L70" s="124"/>
      <c r="M70" s="126"/>
      <c r="N70" s="126"/>
      <c r="O70" s="126"/>
      <c r="P70" s="128"/>
      <c r="Q70" s="128"/>
      <c r="R70" s="131"/>
      <c r="S70" s="178"/>
      <c r="T70" s="129"/>
      <c r="U70" s="129"/>
      <c r="V70" s="110">
        <f>затраты!$D66</f>
        <v>0</v>
      </c>
      <c r="W70" s="130"/>
      <c r="X70" s="166">
        <f>затраты!$E66</f>
        <v>0</v>
      </c>
      <c r="Y70" s="229"/>
      <c r="Z70" s="230"/>
      <c r="AA70" s="230"/>
      <c r="AB70" s="230"/>
      <c r="AC70" s="238"/>
      <c r="AD70" s="238"/>
      <c r="AE70" s="239"/>
      <c r="AF70" s="240"/>
      <c r="AG70" s="132"/>
      <c r="AH70" s="2">
        <f>затраты!$F66</f>
        <v>0</v>
      </c>
      <c r="AI70" s="2">
        <f>доходы!$C61</f>
        <v>0</v>
      </c>
      <c r="AJ70" s="99">
        <f t="shared" si="1"/>
        <v>0</v>
      </c>
      <c r="AK70" s="120">
        <f>('общие характеристики'!AI70-AH70)*1.18</f>
        <v>0</v>
      </c>
      <c r="AL70" s="120" t="str">
        <f t="shared" si="2"/>
        <v>-</v>
      </c>
      <c r="AM70" s="133"/>
      <c r="AN70" s="125"/>
      <c r="AO70" s="125"/>
      <c r="AP70" s="134"/>
    </row>
    <row r="71" spans="2:42" ht="15">
      <c r="B71" s="104">
        <v>55</v>
      </c>
      <c r="C71" s="124"/>
      <c r="D71" s="124"/>
      <c r="E71" s="125"/>
      <c r="F71" s="124"/>
      <c r="G71" s="124"/>
      <c r="H71" s="124"/>
      <c r="I71" s="124"/>
      <c r="J71" s="124"/>
      <c r="K71" s="124"/>
      <c r="L71" s="124"/>
      <c r="M71" s="126"/>
      <c r="N71" s="126"/>
      <c r="O71" s="126"/>
      <c r="P71" s="128"/>
      <c r="Q71" s="128"/>
      <c r="R71" s="131"/>
      <c r="S71" s="178"/>
      <c r="T71" s="129"/>
      <c r="U71" s="129"/>
      <c r="V71" s="110">
        <f>затраты!$D67</f>
        <v>0</v>
      </c>
      <c r="W71" s="130"/>
      <c r="X71" s="166">
        <f>затраты!$E67</f>
        <v>0</v>
      </c>
      <c r="Y71" s="229"/>
      <c r="Z71" s="230"/>
      <c r="AA71" s="230"/>
      <c r="AB71" s="230"/>
      <c r="AC71" s="238"/>
      <c r="AD71" s="238"/>
      <c r="AE71" s="239"/>
      <c r="AF71" s="240"/>
      <c r="AG71" s="132"/>
      <c r="AH71" s="2">
        <f>затраты!$F67</f>
        <v>0</v>
      </c>
      <c r="AI71" s="2">
        <f>доходы!$C62</f>
        <v>0</v>
      </c>
      <c r="AJ71" s="99">
        <f t="shared" si="1"/>
        <v>0</v>
      </c>
      <c r="AK71" s="120">
        <f>('общие характеристики'!AI71-AH71)*1.18</f>
        <v>0</v>
      </c>
      <c r="AL71" s="120" t="str">
        <f t="shared" si="2"/>
        <v>-</v>
      </c>
      <c r="AM71" s="133"/>
      <c r="AN71" s="125"/>
      <c r="AO71" s="125"/>
      <c r="AP71" s="134"/>
    </row>
    <row r="72" spans="2:42" ht="15">
      <c r="B72" s="104">
        <v>56</v>
      </c>
      <c r="C72" s="124"/>
      <c r="D72" s="124"/>
      <c r="E72" s="125"/>
      <c r="F72" s="124"/>
      <c r="G72" s="124"/>
      <c r="H72" s="124"/>
      <c r="I72" s="124"/>
      <c r="J72" s="124"/>
      <c r="K72" s="124"/>
      <c r="L72" s="124"/>
      <c r="M72" s="126"/>
      <c r="N72" s="126"/>
      <c r="O72" s="126"/>
      <c r="P72" s="128"/>
      <c r="Q72" s="128"/>
      <c r="R72" s="131"/>
      <c r="S72" s="178"/>
      <c r="T72" s="129"/>
      <c r="U72" s="129"/>
      <c r="V72" s="110">
        <f>затраты!$D68</f>
        <v>0</v>
      </c>
      <c r="W72" s="130"/>
      <c r="X72" s="166">
        <f>затраты!$E68</f>
        <v>0</v>
      </c>
      <c r="Y72" s="229"/>
      <c r="Z72" s="230"/>
      <c r="AA72" s="230"/>
      <c r="AB72" s="230"/>
      <c r="AC72" s="238"/>
      <c r="AD72" s="238"/>
      <c r="AE72" s="239"/>
      <c r="AF72" s="240"/>
      <c r="AG72" s="132"/>
      <c r="AH72" s="2">
        <f>затраты!$F68</f>
        <v>0</v>
      </c>
      <c r="AI72" s="2">
        <f>доходы!$C63</f>
        <v>0</v>
      </c>
      <c r="AJ72" s="99">
        <f t="shared" si="1"/>
        <v>0</v>
      </c>
      <c r="AK72" s="120">
        <f>('общие характеристики'!AI72-AH72)*1.18</f>
        <v>0</v>
      </c>
      <c r="AL72" s="120" t="str">
        <f t="shared" si="2"/>
        <v>-</v>
      </c>
      <c r="AM72" s="133"/>
      <c r="AN72" s="125"/>
      <c r="AO72" s="125"/>
      <c r="AP72" s="134"/>
    </row>
    <row r="73" spans="2:42" ht="15">
      <c r="B73" s="104">
        <v>57</v>
      </c>
      <c r="C73" s="124"/>
      <c r="D73" s="124"/>
      <c r="E73" s="125"/>
      <c r="F73" s="124"/>
      <c r="G73" s="124"/>
      <c r="H73" s="124"/>
      <c r="I73" s="124"/>
      <c r="J73" s="124"/>
      <c r="K73" s="124"/>
      <c r="L73" s="124"/>
      <c r="M73" s="126"/>
      <c r="N73" s="126"/>
      <c r="O73" s="126"/>
      <c r="P73" s="128"/>
      <c r="Q73" s="128"/>
      <c r="R73" s="131"/>
      <c r="S73" s="178"/>
      <c r="T73" s="129"/>
      <c r="U73" s="129"/>
      <c r="V73" s="110">
        <f>затраты!$D69</f>
        <v>0</v>
      </c>
      <c r="W73" s="130"/>
      <c r="X73" s="166">
        <f>затраты!$E69</f>
        <v>0</v>
      </c>
      <c r="Y73" s="229"/>
      <c r="Z73" s="230"/>
      <c r="AA73" s="230"/>
      <c r="AB73" s="230"/>
      <c r="AC73" s="238"/>
      <c r="AD73" s="238"/>
      <c r="AE73" s="239"/>
      <c r="AF73" s="240"/>
      <c r="AG73" s="132"/>
      <c r="AH73" s="2">
        <f>затраты!$F69</f>
        <v>0</v>
      </c>
      <c r="AI73" s="2">
        <f>доходы!$C64</f>
        <v>0</v>
      </c>
      <c r="AJ73" s="99">
        <f t="shared" si="1"/>
        <v>0</v>
      </c>
      <c r="AK73" s="120">
        <f>('общие характеристики'!AI73-AH73)*1.18</f>
        <v>0</v>
      </c>
      <c r="AL73" s="120" t="str">
        <f t="shared" si="2"/>
        <v>-</v>
      </c>
      <c r="AM73" s="133"/>
      <c r="AN73" s="125"/>
      <c r="AO73" s="125"/>
      <c r="AP73" s="134"/>
    </row>
    <row r="74" spans="2:42" ht="15">
      <c r="B74" s="104">
        <v>58</v>
      </c>
      <c r="C74" s="124"/>
      <c r="D74" s="124"/>
      <c r="E74" s="125"/>
      <c r="F74" s="124"/>
      <c r="G74" s="124"/>
      <c r="H74" s="124"/>
      <c r="I74" s="124"/>
      <c r="J74" s="124"/>
      <c r="K74" s="124"/>
      <c r="L74" s="124"/>
      <c r="M74" s="126"/>
      <c r="N74" s="126"/>
      <c r="O74" s="126"/>
      <c r="P74" s="128"/>
      <c r="Q74" s="128"/>
      <c r="R74" s="131"/>
      <c r="S74" s="178"/>
      <c r="T74" s="129"/>
      <c r="U74" s="129"/>
      <c r="V74" s="110">
        <f>затраты!$D70</f>
        <v>0</v>
      </c>
      <c r="W74" s="130"/>
      <c r="X74" s="166">
        <f>затраты!$E70</f>
        <v>0</v>
      </c>
      <c r="Y74" s="229"/>
      <c r="Z74" s="230"/>
      <c r="AA74" s="230"/>
      <c r="AB74" s="230"/>
      <c r="AC74" s="238"/>
      <c r="AD74" s="238"/>
      <c r="AE74" s="239"/>
      <c r="AF74" s="240"/>
      <c r="AG74" s="132"/>
      <c r="AH74" s="2">
        <f>затраты!$F70</f>
        <v>0</v>
      </c>
      <c r="AI74" s="2">
        <f>доходы!$C65</f>
        <v>0</v>
      </c>
      <c r="AJ74" s="99">
        <f t="shared" si="1"/>
        <v>0</v>
      </c>
      <c r="AK74" s="120">
        <f>('общие характеристики'!AI74-AH74)*1.18</f>
        <v>0</v>
      </c>
      <c r="AL74" s="120" t="str">
        <f t="shared" si="2"/>
        <v>-</v>
      </c>
      <c r="AM74" s="133"/>
      <c r="AN74" s="125"/>
      <c r="AO74" s="125"/>
      <c r="AP74" s="134"/>
    </row>
    <row r="75" spans="2:42" ht="15">
      <c r="B75" s="104">
        <v>59</v>
      </c>
      <c r="C75" s="124"/>
      <c r="D75" s="124"/>
      <c r="E75" s="125"/>
      <c r="F75" s="124"/>
      <c r="G75" s="124"/>
      <c r="H75" s="124"/>
      <c r="I75" s="124"/>
      <c r="J75" s="124"/>
      <c r="K75" s="124"/>
      <c r="L75" s="124"/>
      <c r="M75" s="126"/>
      <c r="N75" s="126"/>
      <c r="O75" s="126"/>
      <c r="P75" s="128"/>
      <c r="Q75" s="128"/>
      <c r="R75" s="131"/>
      <c r="S75" s="178"/>
      <c r="T75" s="129"/>
      <c r="U75" s="129"/>
      <c r="V75" s="110">
        <f>затраты!$D71</f>
        <v>0</v>
      </c>
      <c r="W75" s="130"/>
      <c r="X75" s="166">
        <f>затраты!$E71</f>
        <v>0</v>
      </c>
      <c r="Y75" s="229"/>
      <c r="Z75" s="230"/>
      <c r="AA75" s="230"/>
      <c r="AB75" s="230"/>
      <c r="AC75" s="238"/>
      <c r="AD75" s="238"/>
      <c r="AE75" s="239"/>
      <c r="AF75" s="240"/>
      <c r="AG75" s="132"/>
      <c r="AH75" s="2">
        <f>затраты!$F71</f>
        <v>0</v>
      </c>
      <c r="AI75" s="2">
        <f>доходы!$C66</f>
        <v>0</v>
      </c>
      <c r="AJ75" s="99">
        <f t="shared" si="1"/>
        <v>0</v>
      </c>
      <c r="AK75" s="120">
        <f>('общие характеристики'!AI75-AH75)*1.18</f>
        <v>0</v>
      </c>
      <c r="AL75" s="120" t="str">
        <f t="shared" si="2"/>
        <v>-</v>
      </c>
      <c r="AM75" s="133"/>
      <c r="AN75" s="125"/>
      <c r="AO75" s="125"/>
      <c r="AP75" s="134"/>
    </row>
    <row r="76" spans="2:42" ht="15">
      <c r="B76" s="104">
        <v>60</v>
      </c>
      <c r="C76" s="124"/>
      <c r="D76" s="124"/>
      <c r="E76" s="125"/>
      <c r="F76" s="124"/>
      <c r="G76" s="124"/>
      <c r="H76" s="124"/>
      <c r="I76" s="124"/>
      <c r="J76" s="124"/>
      <c r="K76" s="124"/>
      <c r="L76" s="124"/>
      <c r="M76" s="126"/>
      <c r="N76" s="126"/>
      <c r="O76" s="126"/>
      <c r="P76" s="128"/>
      <c r="Q76" s="128"/>
      <c r="R76" s="131"/>
      <c r="S76" s="178"/>
      <c r="T76" s="129"/>
      <c r="U76" s="129"/>
      <c r="V76" s="110">
        <f>затраты!$D72</f>
        <v>0</v>
      </c>
      <c r="W76" s="130"/>
      <c r="X76" s="166">
        <f>затраты!$E72</f>
        <v>0</v>
      </c>
      <c r="Y76" s="229"/>
      <c r="Z76" s="230"/>
      <c r="AA76" s="230"/>
      <c r="AB76" s="230"/>
      <c r="AC76" s="238"/>
      <c r="AD76" s="238"/>
      <c r="AE76" s="239"/>
      <c r="AF76" s="240"/>
      <c r="AG76" s="132"/>
      <c r="AH76" s="2">
        <f>затраты!$F72</f>
        <v>0</v>
      </c>
      <c r="AI76" s="2">
        <f>доходы!$C67</f>
        <v>0</v>
      </c>
      <c r="AJ76" s="99">
        <f t="shared" si="1"/>
        <v>0</v>
      </c>
      <c r="AK76" s="120">
        <f>('общие характеристики'!AI76-AH76)*1.18</f>
        <v>0</v>
      </c>
      <c r="AL76" s="120" t="str">
        <f t="shared" si="2"/>
        <v>-</v>
      </c>
      <c r="AM76" s="133"/>
      <c r="AN76" s="125"/>
      <c r="AO76" s="125"/>
      <c r="AP76" s="134"/>
    </row>
    <row r="77" spans="2:42" s="21" customFormat="1" ht="18.75" customHeight="1">
      <c r="B77" s="104">
        <v>61</v>
      </c>
      <c r="C77" s="124"/>
      <c r="D77" s="124"/>
      <c r="E77" s="125"/>
      <c r="F77" s="124"/>
      <c r="G77" s="124"/>
      <c r="H77" s="124"/>
      <c r="I77" s="124"/>
      <c r="J77" s="124"/>
      <c r="K77" s="124"/>
      <c r="L77" s="124"/>
      <c r="M77" s="126"/>
      <c r="N77" s="126"/>
      <c r="O77" s="126"/>
      <c r="P77" s="128"/>
      <c r="Q77" s="128"/>
      <c r="R77" s="131"/>
      <c r="S77" s="178"/>
      <c r="T77" s="129"/>
      <c r="U77" s="129"/>
      <c r="V77" s="110">
        <f>затраты!$D73</f>
        <v>0</v>
      </c>
      <c r="W77" s="130"/>
      <c r="X77" s="166">
        <f>затраты!$E73</f>
        <v>0</v>
      </c>
      <c r="Y77" s="229"/>
      <c r="Z77" s="230"/>
      <c r="AA77" s="230"/>
      <c r="AB77" s="230"/>
      <c r="AC77" s="238"/>
      <c r="AD77" s="238"/>
      <c r="AE77" s="239"/>
      <c r="AF77" s="240"/>
      <c r="AG77" s="132"/>
      <c r="AH77" s="2">
        <f>затраты!$F73</f>
        <v>0</v>
      </c>
      <c r="AI77" s="2">
        <f>доходы!$C68</f>
        <v>0</v>
      </c>
      <c r="AJ77" s="99">
        <f t="shared" si="1"/>
        <v>0</v>
      </c>
      <c r="AK77" s="120">
        <f>('общие характеристики'!AI77-AH77)*1.18</f>
        <v>0</v>
      </c>
      <c r="AL77" s="120" t="str">
        <f t="shared" si="2"/>
        <v>-</v>
      </c>
      <c r="AM77" s="133"/>
      <c r="AN77" s="125"/>
      <c r="AO77" s="125"/>
      <c r="AP77" s="134"/>
    </row>
    <row r="78" spans="2:42" ht="15">
      <c r="B78" s="104">
        <v>62</v>
      </c>
      <c r="C78" s="124"/>
      <c r="D78" s="124"/>
      <c r="E78" s="125"/>
      <c r="F78" s="124"/>
      <c r="G78" s="124"/>
      <c r="H78" s="124"/>
      <c r="I78" s="124"/>
      <c r="J78" s="124"/>
      <c r="K78" s="124"/>
      <c r="L78" s="124"/>
      <c r="M78" s="126"/>
      <c r="N78" s="126"/>
      <c r="O78" s="126"/>
      <c r="P78" s="128"/>
      <c r="Q78" s="128"/>
      <c r="R78" s="131"/>
      <c r="S78" s="178"/>
      <c r="T78" s="129"/>
      <c r="U78" s="129"/>
      <c r="V78" s="110">
        <f>затраты!$D74</f>
        <v>0</v>
      </c>
      <c r="W78" s="130"/>
      <c r="X78" s="166">
        <f>затраты!$E74</f>
        <v>0</v>
      </c>
      <c r="Y78" s="229"/>
      <c r="Z78" s="230"/>
      <c r="AA78" s="230"/>
      <c r="AB78" s="230"/>
      <c r="AC78" s="238"/>
      <c r="AD78" s="238"/>
      <c r="AE78" s="239"/>
      <c r="AF78" s="240"/>
      <c r="AG78" s="132"/>
      <c r="AH78" s="2">
        <f>затраты!$F74</f>
        <v>0</v>
      </c>
      <c r="AI78" s="2">
        <f>доходы!$C69</f>
        <v>0</v>
      </c>
      <c r="AJ78" s="99">
        <f t="shared" si="1"/>
        <v>0</v>
      </c>
      <c r="AK78" s="120">
        <f>('общие характеристики'!AI78-AH78)*1.18</f>
        <v>0</v>
      </c>
      <c r="AL78" s="120" t="str">
        <f t="shared" si="2"/>
        <v>-</v>
      </c>
      <c r="AM78" s="133"/>
      <c r="AN78" s="125"/>
      <c r="AO78" s="125"/>
      <c r="AP78" s="134"/>
    </row>
    <row r="79" spans="2:42" ht="15">
      <c r="B79" s="104">
        <v>63</v>
      </c>
      <c r="C79" s="124"/>
      <c r="D79" s="124"/>
      <c r="E79" s="125"/>
      <c r="F79" s="124"/>
      <c r="G79" s="124"/>
      <c r="H79" s="124"/>
      <c r="I79" s="124"/>
      <c r="J79" s="124"/>
      <c r="K79" s="124"/>
      <c r="L79" s="124"/>
      <c r="M79" s="126"/>
      <c r="N79" s="126"/>
      <c r="O79" s="126"/>
      <c r="P79" s="128"/>
      <c r="Q79" s="128"/>
      <c r="R79" s="131"/>
      <c r="S79" s="178"/>
      <c r="T79" s="129"/>
      <c r="U79" s="129"/>
      <c r="V79" s="110">
        <f>затраты!$D75</f>
        <v>0</v>
      </c>
      <c r="W79" s="130"/>
      <c r="X79" s="166">
        <f>затраты!$E75</f>
        <v>0</v>
      </c>
      <c r="Y79" s="229"/>
      <c r="Z79" s="230"/>
      <c r="AA79" s="230"/>
      <c r="AB79" s="230"/>
      <c r="AC79" s="238"/>
      <c r="AD79" s="238"/>
      <c r="AE79" s="239"/>
      <c r="AF79" s="240"/>
      <c r="AG79" s="132"/>
      <c r="AH79" s="2">
        <f>затраты!$F75</f>
        <v>0</v>
      </c>
      <c r="AI79" s="2">
        <f>доходы!$C70</f>
        <v>0</v>
      </c>
      <c r="AJ79" s="99">
        <f t="shared" si="1"/>
        <v>0</v>
      </c>
      <c r="AK79" s="120">
        <f>('общие характеристики'!AI79-AH79)*1.18</f>
        <v>0</v>
      </c>
      <c r="AL79" s="120" t="str">
        <f t="shared" si="2"/>
        <v>-</v>
      </c>
      <c r="AM79" s="133"/>
      <c r="AN79" s="125"/>
      <c r="AO79" s="125"/>
      <c r="AP79" s="134"/>
    </row>
    <row r="80" spans="2:42" ht="15">
      <c r="B80" s="104">
        <v>64</v>
      </c>
      <c r="C80" s="124"/>
      <c r="D80" s="124"/>
      <c r="E80" s="125"/>
      <c r="F80" s="124"/>
      <c r="G80" s="124"/>
      <c r="H80" s="124"/>
      <c r="I80" s="124"/>
      <c r="J80" s="124"/>
      <c r="K80" s="124"/>
      <c r="L80" s="124"/>
      <c r="M80" s="126"/>
      <c r="N80" s="126"/>
      <c r="O80" s="126"/>
      <c r="P80" s="128"/>
      <c r="Q80" s="128"/>
      <c r="R80" s="131"/>
      <c r="S80" s="178"/>
      <c r="T80" s="129"/>
      <c r="U80" s="129"/>
      <c r="V80" s="110">
        <f>затраты!$D76</f>
        <v>0</v>
      </c>
      <c r="W80" s="130"/>
      <c r="X80" s="166">
        <f>затраты!$E76</f>
        <v>0</v>
      </c>
      <c r="Y80" s="229"/>
      <c r="Z80" s="230"/>
      <c r="AA80" s="230"/>
      <c r="AB80" s="230"/>
      <c r="AC80" s="238"/>
      <c r="AD80" s="238"/>
      <c r="AE80" s="239"/>
      <c r="AF80" s="240"/>
      <c r="AG80" s="132"/>
      <c r="AH80" s="2">
        <f>затраты!$F76</f>
        <v>0</v>
      </c>
      <c r="AI80" s="2">
        <f>доходы!$C71</f>
        <v>0</v>
      </c>
      <c r="AJ80" s="99">
        <f t="shared" si="1"/>
        <v>0</v>
      </c>
      <c r="AK80" s="120">
        <f>('общие характеристики'!AI80-AH80)*1.18</f>
        <v>0</v>
      </c>
      <c r="AL80" s="120" t="str">
        <f t="shared" si="2"/>
        <v>-</v>
      </c>
      <c r="AM80" s="133"/>
      <c r="AN80" s="125"/>
      <c r="AO80" s="125"/>
      <c r="AP80" s="134"/>
    </row>
    <row r="81" spans="2:42" ht="15">
      <c r="B81" s="104">
        <v>65</v>
      </c>
      <c r="C81" s="124"/>
      <c r="D81" s="124"/>
      <c r="E81" s="125"/>
      <c r="F81" s="124"/>
      <c r="G81" s="124"/>
      <c r="H81" s="124"/>
      <c r="I81" s="124"/>
      <c r="J81" s="124"/>
      <c r="K81" s="124"/>
      <c r="L81" s="124"/>
      <c r="M81" s="126"/>
      <c r="N81" s="126"/>
      <c r="O81" s="126"/>
      <c r="P81" s="128"/>
      <c r="Q81" s="128"/>
      <c r="R81" s="131"/>
      <c r="S81" s="178"/>
      <c r="T81" s="129"/>
      <c r="U81" s="129"/>
      <c r="V81" s="110">
        <f>затраты!$D77</f>
        <v>0</v>
      </c>
      <c r="W81" s="130"/>
      <c r="X81" s="166">
        <f>затраты!$E77</f>
        <v>0</v>
      </c>
      <c r="Y81" s="229"/>
      <c r="Z81" s="230"/>
      <c r="AA81" s="230"/>
      <c r="AB81" s="230"/>
      <c r="AC81" s="238"/>
      <c r="AD81" s="238"/>
      <c r="AE81" s="239"/>
      <c r="AF81" s="240"/>
      <c r="AG81" s="132"/>
      <c r="AH81" s="2">
        <f>затраты!$F77</f>
        <v>0</v>
      </c>
      <c r="AI81" s="2">
        <f>доходы!$C72</f>
        <v>0</v>
      </c>
      <c r="AJ81" s="99">
        <f t="shared" si="1"/>
        <v>0</v>
      </c>
      <c r="AK81" s="120">
        <f>('общие характеристики'!AI81-AH81)*1.18</f>
        <v>0</v>
      </c>
      <c r="AL81" s="120" t="str">
        <f t="shared" si="2"/>
        <v>-</v>
      </c>
      <c r="AM81" s="133"/>
      <c r="AN81" s="125"/>
      <c r="AO81" s="125"/>
      <c r="AP81" s="134"/>
    </row>
    <row r="82" spans="2:42" ht="15">
      <c r="B82" s="104">
        <v>66</v>
      </c>
      <c r="C82" s="124"/>
      <c r="D82" s="124"/>
      <c r="E82" s="125"/>
      <c r="F82" s="124"/>
      <c r="G82" s="124"/>
      <c r="H82" s="124"/>
      <c r="I82" s="124"/>
      <c r="J82" s="124"/>
      <c r="K82" s="124"/>
      <c r="L82" s="124"/>
      <c r="M82" s="126"/>
      <c r="N82" s="126"/>
      <c r="O82" s="126"/>
      <c r="P82" s="128"/>
      <c r="Q82" s="128"/>
      <c r="R82" s="131"/>
      <c r="S82" s="178"/>
      <c r="T82" s="129"/>
      <c r="U82" s="129"/>
      <c r="V82" s="110">
        <f>затраты!$D78</f>
        <v>0</v>
      </c>
      <c r="W82" s="130"/>
      <c r="X82" s="166">
        <f>затраты!$E78</f>
        <v>0</v>
      </c>
      <c r="Y82" s="229"/>
      <c r="Z82" s="230"/>
      <c r="AA82" s="230"/>
      <c r="AB82" s="230"/>
      <c r="AC82" s="238"/>
      <c r="AD82" s="238"/>
      <c r="AE82" s="239"/>
      <c r="AF82" s="240"/>
      <c r="AG82" s="132"/>
      <c r="AH82" s="2">
        <f>затраты!$F78</f>
        <v>0</v>
      </c>
      <c r="AI82" s="2">
        <f>доходы!$C73</f>
        <v>0</v>
      </c>
      <c r="AJ82" s="99">
        <f aca="true" t="shared" si="3" ref="AJ82:AJ116">AI82-AH82+AG82</f>
        <v>0</v>
      </c>
      <c r="AK82" s="120">
        <f>('общие характеристики'!AI82-AH82)*1.18</f>
        <v>0</v>
      </c>
      <c r="AL82" s="120" t="str">
        <f t="shared" si="2"/>
        <v>-</v>
      </c>
      <c r="AM82" s="133"/>
      <c r="AN82" s="125"/>
      <c r="AO82" s="125"/>
      <c r="AP82" s="134"/>
    </row>
    <row r="83" spans="2:42" ht="15">
      <c r="B83" s="104">
        <v>67</v>
      </c>
      <c r="C83" s="124"/>
      <c r="D83" s="124"/>
      <c r="E83" s="125"/>
      <c r="F83" s="124"/>
      <c r="G83" s="124"/>
      <c r="H83" s="124"/>
      <c r="I83" s="124"/>
      <c r="J83" s="124"/>
      <c r="K83" s="124"/>
      <c r="L83" s="124"/>
      <c r="M83" s="126"/>
      <c r="N83" s="126"/>
      <c r="O83" s="126"/>
      <c r="P83" s="128"/>
      <c r="Q83" s="128"/>
      <c r="R83" s="131"/>
      <c r="S83" s="178"/>
      <c r="T83" s="129"/>
      <c r="U83" s="129"/>
      <c r="V83" s="110">
        <f>затраты!$D79</f>
        <v>0</v>
      </c>
      <c r="W83" s="130"/>
      <c r="X83" s="166">
        <f>затраты!$E79</f>
        <v>0</v>
      </c>
      <c r="Y83" s="229"/>
      <c r="Z83" s="230"/>
      <c r="AA83" s="230"/>
      <c r="AB83" s="230"/>
      <c r="AC83" s="238"/>
      <c r="AD83" s="238"/>
      <c r="AE83" s="239"/>
      <c r="AF83" s="240"/>
      <c r="AG83" s="132"/>
      <c r="AH83" s="2">
        <f>затраты!$F79</f>
        <v>0</v>
      </c>
      <c r="AI83" s="2">
        <f>доходы!$C74</f>
        <v>0</v>
      </c>
      <c r="AJ83" s="99">
        <f t="shared" si="3"/>
        <v>0</v>
      </c>
      <c r="AK83" s="120">
        <f>('общие характеристики'!AI83-AH83)*1.18</f>
        <v>0</v>
      </c>
      <c r="AL83" s="120" t="str">
        <f aca="true" t="shared" si="4" ref="AL83:AL116">IF($AK83&lt;0,"расходы на демонтаж превышают прогнозную выручку",IF($AK83=0,"-","рекомендуемая начальная цена"))</f>
        <v>-</v>
      </c>
      <c r="AM83" s="133"/>
      <c r="AN83" s="125"/>
      <c r="AO83" s="125"/>
      <c r="AP83" s="134"/>
    </row>
    <row r="84" spans="2:42" ht="15">
      <c r="B84" s="104">
        <v>68</v>
      </c>
      <c r="C84" s="124"/>
      <c r="D84" s="124"/>
      <c r="E84" s="125"/>
      <c r="F84" s="124"/>
      <c r="G84" s="124"/>
      <c r="H84" s="124"/>
      <c r="I84" s="124"/>
      <c r="J84" s="124"/>
      <c r="K84" s="124"/>
      <c r="L84" s="124"/>
      <c r="M84" s="126"/>
      <c r="N84" s="126"/>
      <c r="O84" s="126"/>
      <c r="P84" s="128"/>
      <c r="Q84" s="128"/>
      <c r="R84" s="131"/>
      <c r="S84" s="178"/>
      <c r="T84" s="129"/>
      <c r="U84" s="129"/>
      <c r="V84" s="110">
        <f>затраты!$D80</f>
        <v>0</v>
      </c>
      <c r="W84" s="130"/>
      <c r="X84" s="166">
        <f>затраты!$E80</f>
        <v>0</v>
      </c>
      <c r="Y84" s="229"/>
      <c r="Z84" s="230"/>
      <c r="AA84" s="230"/>
      <c r="AB84" s="230"/>
      <c r="AC84" s="238"/>
      <c r="AD84" s="238"/>
      <c r="AE84" s="239"/>
      <c r="AF84" s="240"/>
      <c r="AG84" s="132"/>
      <c r="AH84" s="2">
        <f>затраты!$F80</f>
        <v>0</v>
      </c>
      <c r="AI84" s="2">
        <f>доходы!$C75</f>
        <v>0</v>
      </c>
      <c r="AJ84" s="99">
        <f t="shared" si="3"/>
        <v>0</v>
      </c>
      <c r="AK84" s="120">
        <f>('общие характеристики'!AI84-AH84)*1.18</f>
        <v>0</v>
      </c>
      <c r="AL84" s="120" t="str">
        <f t="shared" si="4"/>
        <v>-</v>
      </c>
      <c r="AM84" s="133"/>
      <c r="AN84" s="125"/>
      <c r="AO84" s="125"/>
      <c r="AP84" s="134"/>
    </row>
    <row r="85" spans="2:42" ht="15">
      <c r="B85" s="104">
        <v>69</v>
      </c>
      <c r="C85" s="124"/>
      <c r="D85" s="124"/>
      <c r="E85" s="125"/>
      <c r="F85" s="124"/>
      <c r="G85" s="124"/>
      <c r="H85" s="124"/>
      <c r="I85" s="124"/>
      <c r="J85" s="124"/>
      <c r="K85" s="124"/>
      <c r="L85" s="124"/>
      <c r="M85" s="126"/>
      <c r="N85" s="126"/>
      <c r="O85" s="126"/>
      <c r="P85" s="128"/>
      <c r="Q85" s="128"/>
      <c r="R85" s="131"/>
      <c r="S85" s="178"/>
      <c r="T85" s="129"/>
      <c r="U85" s="129"/>
      <c r="V85" s="110">
        <f>затраты!$D81</f>
        <v>0</v>
      </c>
      <c r="W85" s="130"/>
      <c r="X85" s="166">
        <f>затраты!$E81</f>
        <v>0</v>
      </c>
      <c r="Y85" s="229"/>
      <c r="Z85" s="230"/>
      <c r="AA85" s="230"/>
      <c r="AB85" s="230"/>
      <c r="AC85" s="238"/>
      <c r="AD85" s="238"/>
      <c r="AE85" s="239"/>
      <c r="AF85" s="240"/>
      <c r="AG85" s="132"/>
      <c r="AH85" s="2">
        <f>затраты!$F81</f>
        <v>0</v>
      </c>
      <c r="AI85" s="2">
        <f>доходы!$C76</f>
        <v>0</v>
      </c>
      <c r="AJ85" s="99">
        <f t="shared" si="3"/>
        <v>0</v>
      </c>
      <c r="AK85" s="120">
        <f>('общие характеристики'!AI85-AH85)*1.18</f>
        <v>0</v>
      </c>
      <c r="AL85" s="120" t="str">
        <f t="shared" si="4"/>
        <v>-</v>
      </c>
      <c r="AM85" s="133"/>
      <c r="AN85" s="125"/>
      <c r="AO85" s="125"/>
      <c r="AP85" s="134"/>
    </row>
    <row r="86" spans="2:42" ht="15">
      <c r="B86" s="104">
        <v>70</v>
      </c>
      <c r="C86" s="124"/>
      <c r="D86" s="124"/>
      <c r="E86" s="125"/>
      <c r="F86" s="124"/>
      <c r="G86" s="124"/>
      <c r="H86" s="124"/>
      <c r="I86" s="124"/>
      <c r="J86" s="124"/>
      <c r="K86" s="124"/>
      <c r="L86" s="124"/>
      <c r="M86" s="126"/>
      <c r="N86" s="126"/>
      <c r="O86" s="126"/>
      <c r="P86" s="128"/>
      <c r="Q86" s="128"/>
      <c r="R86" s="131"/>
      <c r="S86" s="178"/>
      <c r="T86" s="129"/>
      <c r="U86" s="129"/>
      <c r="V86" s="110">
        <f>затраты!$D82</f>
        <v>0</v>
      </c>
      <c r="W86" s="130"/>
      <c r="X86" s="166">
        <f>затраты!$E82</f>
        <v>0</v>
      </c>
      <c r="Y86" s="229"/>
      <c r="Z86" s="230"/>
      <c r="AA86" s="230"/>
      <c r="AB86" s="230"/>
      <c r="AC86" s="238"/>
      <c r="AD86" s="238"/>
      <c r="AE86" s="239"/>
      <c r="AF86" s="240"/>
      <c r="AG86" s="132"/>
      <c r="AH86" s="2">
        <f>затраты!$F82</f>
        <v>0</v>
      </c>
      <c r="AI86" s="2">
        <f>доходы!$C77</f>
        <v>0</v>
      </c>
      <c r="AJ86" s="99">
        <f t="shared" si="3"/>
        <v>0</v>
      </c>
      <c r="AK86" s="120">
        <f>('общие характеристики'!AI86-AH86)*1.18</f>
        <v>0</v>
      </c>
      <c r="AL86" s="120" t="str">
        <f t="shared" si="4"/>
        <v>-</v>
      </c>
      <c r="AM86" s="133"/>
      <c r="AN86" s="125"/>
      <c r="AO86" s="125"/>
      <c r="AP86" s="134"/>
    </row>
    <row r="87" spans="2:42" ht="15">
      <c r="B87" s="104">
        <v>71</v>
      </c>
      <c r="C87" s="124"/>
      <c r="D87" s="124"/>
      <c r="E87" s="125"/>
      <c r="F87" s="124"/>
      <c r="G87" s="124"/>
      <c r="H87" s="124"/>
      <c r="I87" s="124"/>
      <c r="J87" s="124"/>
      <c r="K87" s="124"/>
      <c r="L87" s="124"/>
      <c r="M87" s="126"/>
      <c r="N87" s="126"/>
      <c r="O87" s="126"/>
      <c r="P87" s="128"/>
      <c r="Q87" s="128"/>
      <c r="R87" s="131"/>
      <c r="S87" s="178"/>
      <c r="T87" s="129"/>
      <c r="U87" s="129"/>
      <c r="V87" s="110">
        <f>затраты!$D83</f>
        <v>0</v>
      </c>
      <c r="W87" s="130"/>
      <c r="X87" s="166">
        <f>затраты!$E83</f>
        <v>0</v>
      </c>
      <c r="Y87" s="229"/>
      <c r="Z87" s="230"/>
      <c r="AA87" s="230"/>
      <c r="AB87" s="230"/>
      <c r="AC87" s="238"/>
      <c r="AD87" s="238"/>
      <c r="AE87" s="239"/>
      <c r="AF87" s="240"/>
      <c r="AG87" s="132"/>
      <c r="AH87" s="2">
        <f>затраты!$F83</f>
        <v>0</v>
      </c>
      <c r="AI87" s="2">
        <f>доходы!$C78</f>
        <v>0</v>
      </c>
      <c r="AJ87" s="99">
        <f t="shared" si="3"/>
        <v>0</v>
      </c>
      <c r="AK87" s="120">
        <f>('общие характеристики'!AI87-AH87)*1.18</f>
        <v>0</v>
      </c>
      <c r="AL87" s="120" t="str">
        <f t="shared" si="4"/>
        <v>-</v>
      </c>
      <c r="AM87" s="133"/>
      <c r="AN87" s="125"/>
      <c r="AO87" s="125"/>
      <c r="AP87" s="134"/>
    </row>
    <row r="88" spans="2:42" ht="15">
      <c r="B88" s="104">
        <v>72</v>
      </c>
      <c r="C88" s="124"/>
      <c r="D88" s="124"/>
      <c r="E88" s="125"/>
      <c r="F88" s="124"/>
      <c r="G88" s="124"/>
      <c r="H88" s="124"/>
      <c r="I88" s="124"/>
      <c r="J88" s="124"/>
      <c r="K88" s="124"/>
      <c r="L88" s="124"/>
      <c r="M88" s="126"/>
      <c r="N88" s="126"/>
      <c r="O88" s="126"/>
      <c r="P88" s="128"/>
      <c r="Q88" s="128"/>
      <c r="R88" s="131"/>
      <c r="S88" s="178"/>
      <c r="T88" s="129"/>
      <c r="U88" s="129"/>
      <c r="V88" s="110">
        <f>затраты!$D84</f>
        <v>0</v>
      </c>
      <c r="W88" s="130"/>
      <c r="X88" s="166">
        <f>затраты!$E84</f>
        <v>0</v>
      </c>
      <c r="Y88" s="229"/>
      <c r="Z88" s="230"/>
      <c r="AA88" s="230"/>
      <c r="AB88" s="230"/>
      <c r="AC88" s="238"/>
      <c r="AD88" s="238"/>
      <c r="AE88" s="239"/>
      <c r="AF88" s="240"/>
      <c r="AG88" s="132"/>
      <c r="AH88" s="2">
        <f>затраты!$F84</f>
        <v>0</v>
      </c>
      <c r="AI88" s="2">
        <f>доходы!$C79</f>
        <v>0</v>
      </c>
      <c r="AJ88" s="99">
        <f t="shared" si="3"/>
        <v>0</v>
      </c>
      <c r="AK88" s="120">
        <f>('общие характеристики'!AI88-AH88)*1.18</f>
        <v>0</v>
      </c>
      <c r="AL88" s="120" t="str">
        <f t="shared" si="4"/>
        <v>-</v>
      </c>
      <c r="AM88" s="133"/>
      <c r="AN88" s="125"/>
      <c r="AO88" s="125"/>
      <c r="AP88" s="134"/>
    </row>
    <row r="89" spans="2:42" ht="15">
      <c r="B89" s="104">
        <v>73</v>
      </c>
      <c r="C89" s="124"/>
      <c r="D89" s="124"/>
      <c r="E89" s="125"/>
      <c r="F89" s="124"/>
      <c r="G89" s="124"/>
      <c r="H89" s="124"/>
      <c r="I89" s="124"/>
      <c r="J89" s="124"/>
      <c r="K89" s="124"/>
      <c r="L89" s="124"/>
      <c r="M89" s="126"/>
      <c r="N89" s="126"/>
      <c r="O89" s="126"/>
      <c r="P89" s="128"/>
      <c r="Q89" s="128"/>
      <c r="R89" s="131"/>
      <c r="S89" s="178"/>
      <c r="T89" s="129"/>
      <c r="U89" s="129"/>
      <c r="V89" s="110">
        <f>затраты!$D85</f>
        <v>0</v>
      </c>
      <c r="W89" s="130"/>
      <c r="X89" s="166">
        <f>затраты!$E85</f>
        <v>0</v>
      </c>
      <c r="Y89" s="229"/>
      <c r="Z89" s="230"/>
      <c r="AA89" s="230"/>
      <c r="AB89" s="230"/>
      <c r="AC89" s="238"/>
      <c r="AD89" s="238"/>
      <c r="AE89" s="239"/>
      <c r="AF89" s="240"/>
      <c r="AG89" s="132"/>
      <c r="AH89" s="2">
        <f>затраты!$F85</f>
        <v>0</v>
      </c>
      <c r="AI89" s="2">
        <f>доходы!$C80</f>
        <v>0</v>
      </c>
      <c r="AJ89" s="99">
        <f t="shared" si="3"/>
        <v>0</v>
      </c>
      <c r="AK89" s="120">
        <f>('общие характеристики'!AI89-AH89)*1.18</f>
        <v>0</v>
      </c>
      <c r="AL89" s="120" t="str">
        <f t="shared" si="4"/>
        <v>-</v>
      </c>
      <c r="AM89" s="133"/>
      <c r="AN89" s="125"/>
      <c r="AO89" s="125"/>
      <c r="AP89" s="134"/>
    </row>
    <row r="90" spans="2:42" ht="15">
      <c r="B90" s="104">
        <v>74</v>
      </c>
      <c r="C90" s="124"/>
      <c r="D90" s="124"/>
      <c r="E90" s="125"/>
      <c r="F90" s="124"/>
      <c r="G90" s="124"/>
      <c r="H90" s="124"/>
      <c r="I90" s="124"/>
      <c r="J90" s="124"/>
      <c r="K90" s="124"/>
      <c r="L90" s="124"/>
      <c r="M90" s="126"/>
      <c r="N90" s="126"/>
      <c r="O90" s="126"/>
      <c r="P90" s="128"/>
      <c r="Q90" s="128"/>
      <c r="R90" s="131"/>
      <c r="S90" s="178"/>
      <c r="T90" s="129"/>
      <c r="U90" s="129"/>
      <c r="V90" s="110">
        <f>затраты!$D86</f>
        <v>0</v>
      </c>
      <c r="W90" s="130"/>
      <c r="X90" s="166">
        <f>затраты!$E86</f>
        <v>0</v>
      </c>
      <c r="Y90" s="229"/>
      <c r="Z90" s="230"/>
      <c r="AA90" s="230"/>
      <c r="AB90" s="230"/>
      <c r="AC90" s="238"/>
      <c r="AD90" s="238"/>
      <c r="AE90" s="239"/>
      <c r="AF90" s="240"/>
      <c r="AG90" s="132"/>
      <c r="AH90" s="2">
        <f>затраты!$F86</f>
        <v>0</v>
      </c>
      <c r="AI90" s="2">
        <f>доходы!$C81</f>
        <v>0</v>
      </c>
      <c r="AJ90" s="99">
        <f t="shared" si="3"/>
        <v>0</v>
      </c>
      <c r="AK90" s="120">
        <f>('общие характеристики'!AI90-AH90)*1.18</f>
        <v>0</v>
      </c>
      <c r="AL90" s="120" t="str">
        <f t="shared" si="4"/>
        <v>-</v>
      </c>
      <c r="AM90" s="133"/>
      <c r="AN90" s="125"/>
      <c r="AO90" s="125"/>
      <c r="AP90" s="134"/>
    </row>
    <row r="91" spans="2:42" ht="15">
      <c r="B91" s="104">
        <v>75</v>
      </c>
      <c r="C91" s="124"/>
      <c r="D91" s="124"/>
      <c r="E91" s="125"/>
      <c r="F91" s="124"/>
      <c r="G91" s="124"/>
      <c r="H91" s="124"/>
      <c r="I91" s="124"/>
      <c r="J91" s="124"/>
      <c r="K91" s="124"/>
      <c r="L91" s="124"/>
      <c r="M91" s="126"/>
      <c r="N91" s="126"/>
      <c r="O91" s="126"/>
      <c r="P91" s="128"/>
      <c r="Q91" s="128"/>
      <c r="R91" s="131"/>
      <c r="S91" s="178"/>
      <c r="T91" s="129"/>
      <c r="U91" s="129"/>
      <c r="V91" s="110">
        <f>затраты!$D87</f>
        <v>0</v>
      </c>
      <c r="W91" s="130"/>
      <c r="X91" s="166">
        <f>затраты!$E87</f>
        <v>0</v>
      </c>
      <c r="Y91" s="229"/>
      <c r="Z91" s="230"/>
      <c r="AA91" s="230"/>
      <c r="AB91" s="230"/>
      <c r="AC91" s="238"/>
      <c r="AD91" s="238"/>
      <c r="AE91" s="239"/>
      <c r="AF91" s="240"/>
      <c r="AG91" s="132"/>
      <c r="AH91" s="2">
        <f>затраты!$F87</f>
        <v>0</v>
      </c>
      <c r="AI91" s="2">
        <f>доходы!$C82</f>
        <v>0</v>
      </c>
      <c r="AJ91" s="99">
        <f t="shared" si="3"/>
        <v>0</v>
      </c>
      <c r="AK91" s="120">
        <f>('общие характеристики'!AI91-AH91)*1.18</f>
        <v>0</v>
      </c>
      <c r="AL91" s="120" t="str">
        <f t="shared" si="4"/>
        <v>-</v>
      </c>
      <c r="AM91" s="133"/>
      <c r="AN91" s="125"/>
      <c r="AO91" s="125"/>
      <c r="AP91" s="134"/>
    </row>
    <row r="92" spans="2:42" ht="15">
      <c r="B92" s="104">
        <v>76</v>
      </c>
      <c r="C92" s="124"/>
      <c r="D92" s="124"/>
      <c r="E92" s="125"/>
      <c r="F92" s="124"/>
      <c r="G92" s="124"/>
      <c r="H92" s="124"/>
      <c r="I92" s="124"/>
      <c r="J92" s="124"/>
      <c r="K92" s="124"/>
      <c r="L92" s="124"/>
      <c r="M92" s="126"/>
      <c r="N92" s="126"/>
      <c r="O92" s="126"/>
      <c r="P92" s="128"/>
      <c r="Q92" s="128"/>
      <c r="R92" s="131"/>
      <c r="S92" s="178"/>
      <c r="T92" s="129"/>
      <c r="U92" s="129"/>
      <c r="V92" s="110">
        <f>затраты!$D88</f>
        <v>0</v>
      </c>
      <c r="W92" s="130"/>
      <c r="X92" s="166">
        <f>затраты!$E88</f>
        <v>0</v>
      </c>
      <c r="Y92" s="229"/>
      <c r="Z92" s="230"/>
      <c r="AA92" s="230"/>
      <c r="AB92" s="230"/>
      <c r="AC92" s="238"/>
      <c r="AD92" s="238"/>
      <c r="AE92" s="239"/>
      <c r="AF92" s="240"/>
      <c r="AG92" s="132"/>
      <c r="AH92" s="2">
        <f>затраты!$F88</f>
        <v>0</v>
      </c>
      <c r="AI92" s="2">
        <f>доходы!$C83</f>
        <v>0</v>
      </c>
      <c r="AJ92" s="99">
        <f t="shared" si="3"/>
        <v>0</v>
      </c>
      <c r="AK92" s="120">
        <f>('общие характеристики'!AI92-AH92)*1.18</f>
        <v>0</v>
      </c>
      <c r="AL92" s="120" t="str">
        <f t="shared" si="4"/>
        <v>-</v>
      </c>
      <c r="AM92" s="133"/>
      <c r="AN92" s="125"/>
      <c r="AO92" s="125"/>
      <c r="AP92" s="134"/>
    </row>
    <row r="93" spans="2:42" ht="15">
      <c r="B93" s="104">
        <v>77</v>
      </c>
      <c r="C93" s="124"/>
      <c r="D93" s="124"/>
      <c r="E93" s="125"/>
      <c r="F93" s="124"/>
      <c r="G93" s="124"/>
      <c r="H93" s="124"/>
      <c r="I93" s="124"/>
      <c r="J93" s="124"/>
      <c r="K93" s="124"/>
      <c r="L93" s="124"/>
      <c r="M93" s="126"/>
      <c r="N93" s="126"/>
      <c r="O93" s="126"/>
      <c r="P93" s="128"/>
      <c r="Q93" s="128"/>
      <c r="R93" s="131"/>
      <c r="S93" s="178"/>
      <c r="T93" s="129"/>
      <c r="U93" s="129"/>
      <c r="V93" s="110">
        <f>затраты!$D89</f>
        <v>0</v>
      </c>
      <c r="W93" s="130"/>
      <c r="X93" s="166">
        <f>затраты!$E89</f>
        <v>0</v>
      </c>
      <c r="Y93" s="229"/>
      <c r="Z93" s="230"/>
      <c r="AA93" s="230"/>
      <c r="AB93" s="230"/>
      <c r="AC93" s="238"/>
      <c r="AD93" s="238"/>
      <c r="AE93" s="239"/>
      <c r="AF93" s="240"/>
      <c r="AG93" s="132"/>
      <c r="AH93" s="2">
        <f>затраты!$F89</f>
        <v>0</v>
      </c>
      <c r="AI93" s="2">
        <f>доходы!$C84</f>
        <v>0</v>
      </c>
      <c r="AJ93" s="99">
        <f t="shared" si="3"/>
        <v>0</v>
      </c>
      <c r="AK93" s="120">
        <f>('общие характеристики'!AI93-AH93)*1.18</f>
        <v>0</v>
      </c>
      <c r="AL93" s="120" t="str">
        <f t="shared" si="4"/>
        <v>-</v>
      </c>
      <c r="AM93" s="133"/>
      <c r="AN93" s="125"/>
      <c r="AO93" s="125"/>
      <c r="AP93" s="134"/>
    </row>
    <row r="94" spans="2:42" ht="15">
      <c r="B94" s="104">
        <v>78</v>
      </c>
      <c r="C94" s="124"/>
      <c r="D94" s="124"/>
      <c r="E94" s="125"/>
      <c r="F94" s="124"/>
      <c r="G94" s="124"/>
      <c r="H94" s="124"/>
      <c r="I94" s="124"/>
      <c r="J94" s="124"/>
      <c r="K94" s="124"/>
      <c r="L94" s="124"/>
      <c r="M94" s="126"/>
      <c r="N94" s="126"/>
      <c r="O94" s="126"/>
      <c r="P94" s="128"/>
      <c r="Q94" s="128"/>
      <c r="R94" s="131"/>
      <c r="S94" s="178"/>
      <c r="T94" s="129"/>
      <c r="U94" s="129"/>
      <c r="V94" s="110">
        <f>затраты!$D90</f>
        <v>0</v>
      </c>
      <c r="W94" s="130"/>
      <c r="X94" s="166">
        <f>затраты!$E90</f>
        <v>0</v>
      </c>
      <c r="Y94" s="229"/>
      <c r="Z94" s="230"/>
      <c r="AA94" s="230"/>
      <c r="AB94" s="230"/>
      <c r="AC94" s="238"/>
      <c r="AD94" s="238"/>
      <c r="AE94" s="239"/>
      <c r="AF94" s="240"/>
      <c r="AG94" s="132"/>
      <c r="AH94" s="2">
        <f>затраты!$F90</f>
        <v>0</v>
      </c>
      <c r="AI94" s="2">
        <f>доходы!$C85</f>
        <v>0</v>
      </c>
      <c r="AJ94" s="99">
        <f t="shared" si="3"/>
        <v>0</v>
      </c>
      <c r="AK94" s="120">
        <f>('общие характеристики'!AI94-AH94)*1.18</f>
        <v>0</v>
      </c>
      <c r="AL94" s="120" t="str">
        <f t="shared" si="4"/>
        <v>-</v>
      </c>
      <c r="AM94" s="133"/>
      <c r="AN94" s="125"/>
      <c r="AO94" s="125"/>
      <c r="AP94" s="134"/>
    </row>
    <row r="95" spans="2:42" ht="15">
      <c r="B95" s="104">
        <v>79</v>
      </c>
      <c r="C95" s="124"/>
      <c r="D95" s="124"/>
      <c r="E95" s="125"/>
      <c r="F95" s="124"/>
      <c r="G95" s="124"/>
      <c r="H95" s="124"/>
      <c r="I95" s="124"/>
      <c r="J95" s="124"/>
      <c r="K95" s="124"/>
      <c r="L95" s="124"/>
      <c r="M95" s="126"/>
      <c r="N95" s="126"/>
      <c r="O95" s="126"/>
      <c r="P95" s="128"/>
      <c r="Q95" s="128"/>
      <c r="R95" s="131"/>
      <c r="S95" s="178"/>
      <c r="T95" s="129"/>
      <c r="U95" s="129"/>
      <c r="V95" s="110">
        <f>затраты!$D91</f>
        <v>0</v>
      </c>
      <c r="W95" s="130"/>
      <c r="X95" s="166">
        <f>затраты!$E91</f>
        <v>0</v>
      </c>
      <c r="Y95" s="229"/>
      <c r="Z95" s="230"/>
      <c r="AA95" s="230"/>
      <c r="AB95" s="230"/>
      <c r="AC95" s="238"/>
      <c r="AD95" s="238"/>
      <c r="AE95" s="239"/>
      <c r="AF95" s="240"/>
      <c r="AG95" s="132"/>
      <c r="AH95" s="2">
        <f>затраты!$F91</f>
        <v>0</v>
      </c>
      <c r="AI95" s="2">
        <f>доходы!$C86</f>
        <v>0</v>
      </c>
      <c r="AJ95" s="99">
        <f t="shared" si="3"/>
        <v>0</v>
      </c>
      <c r="AK95" s="120">
        <f>('общие характеристики'!AI95-AH95)*1.18</f>
        <v>0</v>
      </c>
      <c r="AL95" s="120" t="str">
        <f t="shared" si="4"/>
        <v>-</v>
      </c>
      <c r="AM95" s="133"/>
      <c r="AN95" s="125"/>
      <c r="AO95" s="125"/>
      <c r="AP95" s="134"/>
    </row>
    <row r="96" spans="2:42" ht="15">
      <c r="B96" s="104">
        <v>80</v>
      </c>
      <c r="C96" s="124"/>
      <c r="D96" s="124"/>
      <c r="E96" s="125"/>
      <c r="F96" s="124"/>
      <c r="G96" s="124"/>
      <c r="H96" s="124"/>
      <c r="I96" s="124"/>
      <c r="J96" s="124"/>
      <c r="K96" s="124"/>
      <c r="L96" s="124"/>
      <c r="M96" s="126"/>
      <c r="N96" s="126"/>
      <c r="O96" s="126"/>
      <c r="P96" s="128"/>
      <c r="Q96" s="128"/>
      <c r="R96" s="131"/>
      <c r="S96" s="178"/>
      <c r="T96" s="129"/>
      <c r="U96" s="129"/>
      <c r="V96" s="110">
        <f>затраты!$D92</f>
        <v>0</v>
      </c>
      <c r="W96" s="130"/>
      <c r="X96" s="166">
        <f>затраты!$E92</f>
        <v>0</v>
      </c>
      <c r="Y96" s="229"/>
      <c r="Z96" s="230"/>
      <c r="AA96" s="230"/>
      <c r="AB96" s="230"/>
      <c r="AC96" s="238"/>
      <c r="AD96" s="238"/>
      <c r="AE96" s="239"/>
      <c r="AF96" s="240"/>
      <c r="AG96" s="132"/>
      <c r="AH96" s="2">
        <f>затраты!$F92</f>
        <v>0</v>
      </c>
      <c r="AI96" s="2">
        <f>доходы!$C87</f>
        <v>0</v>
      </c>
      <c r="AJ96" s="99">
        <f t="shared" si="3"/>
        <v>0</v>
      </c>
      <c r="AK96" s="120">
        <f>('общие характеристики'!AI96-AH96)*1.18</f>
        <v>0</v>
      </c>
      <c r="AL96" s="120" t="str">
        <f t="shared" si="4"/>
        <v>-</v>
      </c>
      <c r="AM96" s="133"/>
      <c r="AN96" s="125"/>
      <c r="AO96" s="125"/>
      <c r="AP96" s="134"/>
    </row>
    <row r="97" spans="2:42" ht="15">
      <c r="B97" s="104">
        <v>81</v>
      </c>
      <c r="C97" s="124"/>
      <c r="D97" s="124"/>
      <c r="E97" s="125"/>
      <c r="F97" s="124"/>
      <c r="G97" s="124"/>
      <c r="H97" s="124"/>
      <c r="I97" s="124"/>
      <c r="J97" s="124"/>
      <c r="K97" s="124"/>
      <c r="L97" s="124"/>
      <c r="M97" s="126"/>
      <c r="N97" s="126"/>
      <c r="O97" s="126"/>
      <c r="P97" s="128"/>
      <c r="Q97" s="128"/>
      <c r="R97" s="131"/>
      <c r="S97" s="178"/>
      <c r="T97" s="129"/>
      <c r="U97" s="129"/>
      <c r="V97" s="110">
        <f>затраты!$D93</f>
        <v>0</v>
      </c>
      <c r="W97" s="130"/>
      <c r="X97" s="166">
        <f>затраты!$E93</f>
        <v>0</v>
      </c>
      <c r="Y97" s="229"/>
      <c r="Z97" s="230"/>
      <c r="AA97" s="230"/>
      <c r="AB97" s="230"/>
      <c r="AC97" s="238"/>
      <c r="AD97" s="238"/>
      <c r="AE97" s="239"/>
      <c r="AF97" s="240"/>
      <c r="AG97" s="132"/>
      <c r="AH97" s="2">
        <f>затраты!$F93</f>
        <v>0</v>
      </c>
      <c r="AI97" s="2">
        <f>доходы!$C88</f>
        <v>0</v>
      </c>
      <c r="AJ97" s="99">
        <f t="shared" si="3"/>
        <v>0</v>
      </c>
      <c r="AK97" s="120">
        <f>('общие характеристики'!AI97-AH97)*1.18</f>
        <v>0</v>
      </c>
      <c r="AL97" s="120" t="str">
        <f t="shared" si="4"/>
        <v>-</v>
      </c>
      <c r="AM97" s="133"/>
      <c r="AN97" s="125"/>
      <c r="AO97" s="125"/>
      <c r="AP97" s="134"/>
    </row>
    <row r="98" spans="2:42" ht="15">
      <c r="B98" s="104">
        <v>82</v>
      </c>
      <c r="C98" s="124"/>
      <c r="D98" s="124"/>
      <c r="E98" s="125"/>
      <c r="F98" s="124"/>
      <c r="G98" s="124"/>
      <c r="H98" s="124"/>
      <c r="I98" s="124"/>
      <c r="J98" s="124"/>
      <c r="K98" s="124"/>
      <c r="L98" s="124"/>
      <c r="M98" s="126"/>
      <c r="N98" s="126"/>
      <c r="O98" s="126"/>
      <c r="P98" s="128"/>
      <c r="Q98" s="128"/>
      <c r="R98" s="131"/>
      <c r="S98" s="178"/>
      <c r="T98" s="129"/>
      <c r="U98" s="129"/>
      <c r="V98" s="110">
        <f>затраты!$D94</f>
        <v>0</v>
      </c>
      <c r="W98" s="130"/>
      <c r="X98" s="166">
        <f>затраты!$E94</f>
        <v>0</v>
      </c>
      <c r="Y98" s="229"/>
      <c r="Z98" s="230"/>
      <c r="AA98" s="230"/>
      <c r="AB98" s="230"/>
      <c r="AC98" s="238"/>
      <c r="AD98" s="238"/>
      <c r="AE98" s="239"/>
      <c r="AF98" s="240"/>
      <c r="AG98" s="132"/>
      <c r="AH98" s="2">
        <f>затраты!$F94</f>
        <v>0</v>
      </c>
      <c r="AI98" s="2">
        <f>доходы!$C89</f>
        <v>0</v>
      </c>
      <c r="AJ98" s="99">
        <f t="shared" si="3"/>
        <v>0</v>
      </c>
      <c r="AK98" s="120">
        <f>('общие характеристики'!AI98-AH98)*1.18</f>
        <v>0</v>
      </c>
      <c r="AL98" s="120" t="str">
        <f t="shared" si="4"/>
        <v>-</v>
      </c>
      <c r="AM98" s="133"/>
      <c r="AN98" s="125"/>
      <c r="AO98" s="125"/>
      <c r="AP98" s="134"/>
    </row>
    <row r="99" spans="2:42" ht="15">
      <c r="B99" s="104">
        <v>83</v>
      </c>
      <c r="C99" s="124"/>
      <c r="D99" s="124"/>
      <c r="E99" s="125"/>
      <c r="F99" s="124"/>
      <c r="G99" s="124"/>
      <c r="H99" s="124"/>
      <c r="I99" s="124"/>
      <c r="J99" s="124"/>
      <c r="K99" s="124"/>
      <c r="L99" s="124"/>
      <c r="M99" s="126"/>
      <c r="N99" s="126"/>
      <c r="O99" s="126"/>
      <c r="P99" s="128"/>
      <c r="Q99" s="128"/>
      <c r="R99" s="131"/>
      <c r="S99" s="178"/>
      <c r="T99" s="129"/>
      <c r="U99" s="129"/>
      <c r="V99" s="110">
        <f>затраты!$D95</f>
        <v>0</v>
      </c>
      <c r="W99" s="130"/>
      <c r="X99" s="166">
        <f>затраты!$E95</f>
        <v>0</v>
      </c>
      <c r="Y99" s="229"/>
      <c r="Z99" s="230"/>
      <c r="AA99" s="230"/>
      <c r="AB99" s="230"/>
      <c r="AC99" s="238"/>
      <c r="AD99" s="238"/>
      <c r="AE99" s="239"/>
      <c r="AF99" s="240"/>
      <c r="AG99" s="132"/>
      <c r="AH99" s="2">
        <f>затраты!$F95</f>
        <v>0</v>
      </c>
      <c r="AI99" s="2">
        <f>доходы!$C90</f>
        <v>0</v>
      </c>
      <c r="AJ99" s="99">
        <f t="shared" si="3"/>
        <v>0</v>
      </c>
      <c r="AK99" s="120">
        <f>('общие характеристики'!AI99-AH99)*1.18</f>
        <v>0</v>
      </c>
      <c r="AL99" s="120" t="str">
        <f t="shared" si="4"/>
        <v>-</v>
      </c>
      <c r="AM99" s="133"/>
      <c r="AN99" s="125"/>
      <c r="AO99" s="125"/>
      <c r="AP99" s="134"/>
    </row>
    <row r="100" spans="2:42" ht="15">
      <c r="B100" s="104">
        <v>84</v>
      </c>
      <c r="C100" s="124"/>
      <c r="D100" s="124"/>
      <c r="E100" s="125"/>
      <c r="F100" s="124"/>
      <c r="G100" s="124"/>
      <c r="H100" s="124"/>
      <c r="I100" s="124"/>
      <c r="J100" s="124"/>
      <c r="K100" s="124"/>
      <c r="L100" s="124"/>
      <c r="M100" s="126"/>
      <c r="N100" s="126"/>
      <c r="O100" s="126"/>
      <c r="P100" s="128"/>
      <c r="Q100" s="128"/>
      <c r="R100" s="131"/>
      <c r="S100" s="178"/>
      <c r="T100" s="129"/>
      <c r="U100" s="129"/>
      <c r="V100" s="110">
        <f>затраты!$D96</f>
        <v>0</v>
      </c>
      <c r="W100" s="130"/>
      <c r="X100" s="166">
        <f>затраты!$E96</f>
        <v>0</v>
      </c>
      <c r="Y100" s="229"/>
      <c r="Z100" s="230"/>
      <c r="AA100" s="230"/>
      <c r="AB100" s="230"/>
      <c r="AC100" s="238"/>
      <c r="AD100" s="238"/>
      <c r="AE100" s="239"/>
      <c r="AF100" s="240"/>
      <c r="AG100" s="132"/>
      <c r="AH100" s="2">
        <f>затраты!$F96</f>
        <v>0</v>
      </c>
      <c r="AI100" s="2">
        <f>доходы!$C91</f>
        <v>0</v>
      </c>
      <c r="AJ100" s="99">
        <f t="shared" si="3"/>
        <v>0</v>
      </c>
      <c r="AK100" s="120">
        <f>('общие характеристики'!AI100-AH100)*1.18</f>
        <v>0</v>
      </c>
      <c r="AL100" s="120" t="str">
        <f t="shared" si="4"/>
        <v>-</v>
      </c>
      <c r="AM100" s="133"/>
      <c r="AN100" s="125"/>
      <c r="AO100" s="125"/>
      <c r="AP100" s="134"/>
    </row>
    <row r="101" spans="2:42" ht="15">
      <c r="B101" s="104">
        <v>85</v>
      </c>
      <c r="C101" s="124"/>
      <c r="D101" s="124"/>
      <c r="E101" s="125"/>
      <c r="F101" s="124"/>
      <c r="G101" s="124"/>
      <c r="H101" s="124"/>
      <c r="I101" s="124"/>
      <c r="J101" s="124"/>
      <c r="K101" s="124"/>
      <c r="L101" s="124"/>
      <c r="M101" s="126"/>
      <c r="N101" s="126"/>
      <c r="O101" s="126"/>
      <c r="P101" s="128"/>
      <c r="Q101" s="128"/>
      <c r="R101" s="131"/>
      <c r="S101" s="178"/>
      <c r="T101" s="129"/>
      <c r="U101" s="129"/>
      <c r="V101" s="110">
        <f>затраты!$D97</f>
        <v>0</v>
      </c>
      <c r="W101" s="130"/>
      <c r="X101" s="166">
        <f>затраты!$E97</f>
        <v>0</v>
      </c>
      <c r="Y101" s="229"/>
      <c r="Z101" s="230"/>
      <c r="AA101" s="230"/>
      <c r="AB101" s="230"/>
      <c r="AC101" s="238"/>
      <c r="AD101" s="238"/>
      <c r="AE101" s="239"/>
      <c r="AF101" s="240"/>
      <c r="AG101" s="132"/>
      <c r="AH101" s="2">
        <f>затраты!$F97</f>
        <v>0</v>
      </c>
      <c r="AI101" s="2">
        <f>доходы!$C92</f>
        <v>0</v>
      </c>
      <c r="AJ101" s="99">
        <f t="shared" si="3"/>
        <v>0</v>
      </c>
      <c r="AK101" s="120">
        <f>('общие характеристики'!AI101-AH101)*1.18</f>
        <v>0</v>
      </c>
      <c r="AL101" s="120" t="str">
        <f t="shared" si="4"/>
        <v>-</v>
      </c>
      <c r="AM101" s="133"/>
      <c r="AN101" s="125"/>
      <c r="AO101" s="125"/>
      <c r="AP101" s="134"/>
    </row>
    <row r="102" spans="2:42" ht="15">
      <c r="B102" s="104">
        <v>86</v>
      </c>
      <c r="C102" s="124"/>
      <c r="D102" s="124"/>
      <c r="E102" s="125"/>
      <c r="F102" s="124"/>
      <c r="G102" s="124"/>
      <c r="H102" s="124"/>
      <c r="I102" s="124"/>
      <c r="J102" s="124"/>
      <c r="K102" s="124"/>
      <c r="L102" s="124"/>
      <c r="M102" s="126"/>
      <c r="N102" s="126"/>
      <c r="O102" s="126"/>
      <c r="P102" s="128"/>
      <c r="Q102" s="128"/>
      <c r="R102" s="131"/>
      <c r="S102" s="178"/>
      <c r="T102" s="129"/>
      <c r="U102" s="129"/>
      <c r="V102" s="110">
        <f>затраты!$D98</f>
        <v>0</v>
      </c>
      <c r="W102" s="130"/>
      <c r="X102" s="166">
        <f>затраты!$E98</f>
        <v>0</v>
      </c>
      <c r="Y102" s="229"/>
      <c r="Z102" s="230"/>
      <c r="AA102" s="230"/>
      <c r="AB102" s="230"/>
      <c r="AC102" s="238"/>
      <c r="AD102" s="238"/>
      <c r="AE102" s="239"/>
      <c r="AF102" s="240"/>
      <c r="AG102" s="132"/>
      <c r="AH102" s="2">
        <f>затраты!$F98</f>
        <v>0</v>
      </c>
      <c r="AI102" s="2">
        <f>доходы!$C93</f>
        <v>0</v>
      </c>
      <c r="AJ102" s="99">
        <f t="shared" si="3"/>
        <v>0</v>
      </c>
      <c r="AK102" s="120">
        <f>('общие характеристики'!AI102-AH102)*1.18</f>
        <v>0</v>
      </c>
      <c r="AL102" s="120" t="str">
        <f t="shared" si="4"/>
        <v>-</v>
      </c>
      <c r="AM102" s="133"/>
      <c r="AN102" s="125"/>
      <c r="AO102" s="125"/>
      <c r="AP102" s="134"/>
    </row>
    <row r="103" spans="2:42" ht="15">
      <c r="B103" s="104">
        <v>87</v>
      </c>
      <c r="C103" s="124"/>
      <c r="D103" s="124"/>
      <c r="E103" s="125"/>
      <c r="F103" s="124"/>
      <c r="G103" s="124"/>
      <c r="H103" s="124"/>
      <c r="I103" s="124"/>
      <c r="J103" s="124"/>
      <c r="K103" s="124"/>
      <c r="L103" s="124"/>
      <c r="M103" s="126"/>
      <c r="N103" s="126"/>
      <c r="O103" s="126"/>
      <c r="P103" s="128"/>
      <c r="Q103" s="128"/>
      <c r="R103" s="131"/>
      <c r="S103" s="178"/>
      <c r="T103" s="129"/>
      <c r="U103" s="129"/>
      <c r="V103" s="110">
        <f>затраты!$D99</f>
        <v>0</v>
      </c>
      <c r="W103" s="130"/>
      <c r="X103" s="166">
        <f>затраты!$E99</f>
        <v>0</v>
      </c>
      <c r="Y103" s="229"/>
      <c r="Z103" s="230"/>
      <c r="AA103" s="230"/>
      <c r="AB103" s="230"/>
      <c r="AC103" s="238"/>
      <c r="AD103" s="238"/>
      <c r="AE103" s="239"/>
      <c r="AF103" s="240"/>
      <c r="AG103" s="132"/>
      <c r="AH103" s="2">
        <f>затраты!$F99</f>
        <v>0</v>
      </c>
      <c r="AI103" s="2">
        <f>доходы!$C94</f>
        <v>0</v>
      </c>
      <c r="AJ103" s="99">
        <f t="shared" si="3"/>
        <v>0</v>
      </c>
      <c r="AK103" s="120">
        <f>('общие характеристики'!AI103-AH103)*1.18</f>
        <v>0</v>
      </c>
      <c r="AL103" s="120" t="str">
        <f t="shared" si="4"/>
        <v>-</v>
      </c>
      <c r="AM103" s="133"/>
      <c r="AN103" s="125"/>
      <c r="AO103" s="125"/>
      <c r="AP103" s="134"/>
    </row>
    <row r="104" spans="2:42" ht="15">
      <c r="B104" s="104">
        <v>88</v>
      </c>
      <c r="C104" s="124"/>
      <c r="D104" s="124"/>
      <c r="E104" s="125"/>
      <c r="F104" s="124"/>
      <c r="G104" s="124"/>
      <c r="H104" s="124"/>
      <c r="I104" s="124"/>
      <c r="J104" s="124"/>
      <c r="K104" s="124"/>
      <c r="L104" s="124"/>
      <c r="M104" s="126"/>
      <c r="N104" s="126"/>
      <c r="O104" s="126"/>
      <c r="P104" s="128"/>
      <c r="Q104" s="128"/>
      <c r="R104" s="131"/>
      <c r="S104" s="178"/>
      <c r="T104" s="129"/>
      <c r="U104" s="129"/>
      <c r="V104" s="110">
        <f>затраты!$D100</f>
        <v>0</v>
      </c>
      <c r="W104" s="130"/>
      <c r="X104" s="166">
        <f>затраты!$E100</f>
        <v>0</v>
      </c>
      <c r="Y104" s="229"/>
      <c r="Z104" s="230"/>
      <c r="AA104" s="230"/>
      <c r="AB104" s="230"/>
      <c r="AC104" s="238"/>
      <c r="AD104" s="238"/>
      <c r="AE104" s="239"/>
      <c r="AF104" s="240"/>
      <c r="AG104" s="132"/>
      <c r="AH104" s="2">
        <f>затраты!$F100</f>
        <v>0</v>
      </c>
      <c r="AI104" s="2">
        <f>доходы!$C95</f>
        <v>0</v>
      </c>
      <c r="AJ104" s="99">
        <f t="shared" si="3"/>
        <v>0</v>
      </c>
      <c r="AK104" s="120">
        <f>('общие характеристики'!AI104-AH104)*1.18</f>
        <v>0</v>
      </c>
      <c r="AL104" s="120" t="str">
        <f t="shared" si="4"/>
        <v>-</v>
      </c>
      <c r="AM104" s="133"/>
      <c r="AN104" s="125"/>
      <c r="AO104" s="125"/>
      <c r="AP104" s="134"/>
    </row>
    <row r="105" spans="2:42" ht="15">
      <c r="B105" s="104">
        <v>89</v>
      </c>
      <c r="C105" s="124"/>
      <c r="D105" s="124"/>
      <c r="E105" s="125"/>
      <c r="F105" s="124"/>
      <c r="G105" s="124"/>
      <c r="H105" s="124"/>
      <c r="I105" s="124"/>
      <c r="J105" s="124"/>
      <c r="K105" s="124"/>
      <c r="L105" s="124"/>
      <c r="M105" s="126"/>
      <c r="N105" s="126"/>
      <c r="O105" s="126"/>
      <c r="P105" s="128"/>
      <c r="Q105" s="128"/>
      <c r="R105" s="131"/>
      <c r="S105" s="178"/>
      <c r="T105" s="129"/>
      <c r="U105" s="129"/>
      <c r="V105" s="110">
        <f>затраты!$D101</f>
        <v>0</v>
      </c>
      <c r="W105" s="130"/>
      <c r="X105" s="166">
        <f>затраты!$E101</f>
        <v>0</v>
      </c>
      <c r="Y105" s="229"/>
      <c r="Z105" s="230"/>
      <c r="AA105" s="230"/>
      <c r="AB105" s="230"/>
      <c r="AC105" s="238"/>
      <c r="AD105" s="238"/>
      <c r="AE105" s="239"/>
      <c r="AF105" s="240"/>
      <c r="AG105" s="132"/>
      <c r="AH105" s="2">
        <f>затраты!$F101</f>
        <v>0</v>
      </c>
      <c r="AI105" s="2">
        <f>доходы!$C96</f>
        <v>0</v>
      </c>
      <c r="AJ105" s="99">
        <f t="shared" si="3"/>
        <v>0</v>
      </c>
      <c r="AK105" s="120">
        <f>('общие характеристики'!AI105-AH105)*1.18</f>
        <v>0</v>
      </c>
      <c r="AL105" s="120" t="str">
        <f t="shared" si="4"/>
        <v>-</v>
      </c>
      <c r="AM105" s="133"/>
      <c r="AN105" s="125"/>
      <c r="AO105" s="125"/>
      <c r="AP105" s="134"/>
    </row>
    <row r="106" spans="2:42" ht="15">
      <c r="B106" s="104">
        <v>90</v>
      </c>
      <c r="C106" s="124"/>
      <c r="D106" s="124"/>
      <c r="E106" s="125"/>
      <c r="F106" s="124"/>
      <c r="G106" s="124"/>
      <c r="H106" s="124"/>
      <c r="I106" s="124"/>
      <c r="J106" s="124"/>
      <c r="K106" s="124"/>
      <c r="L106" s="124"/>
      <c r="M106" s="126"/>
      <c r="N106" s="126"/>
      <c r="O106" s="126"/>
      <c r="P106" s="128"/>
      <c r="Q106" s="128"/>
      <c r="R106" s="131"/>
      <c r="S106" s="178"/>
      <c r="T106" s="129"/>
      <c r="U106" s="129"/>
      <c r="V106" s="110">
        <f>затраты!$D102</f>
        <v>0</v>
      </c>
      <c r="W106" s="130"/>
      <c r="X106" s="166">
        <f>затраты!$E102</f>
        <v>0</v>
      </c>
      <c r="Y106" s="229"/>
      <c r="Z106" s="230"/>
      <c r="AA106" s="230"/>
      <c r="AB106" s="230"/>
      <c r="AC106" s="238"/>
      <c r="AD106" s="238"/>
      <c r="AE106" s="239"/>
      <c r="AF106" s="240"/>
      <c r="AG106" s="132"/>
      <c r="AH106" s="2">
        <f>затраты!$F102</f>
        <v>0</v>
      </c>
      <c r="AI106" s="2">
        <f>доходы!$C97</f>
        <v>0</v>
      </c>
      <c r="AJ106" s="99">
        <f t="shared" si="3"/>
        <v>0</v>
      </c>
      <c r="AK106" s="120">
        <f>('общие характеристики'!AI106-AH106)*1.18</f>
        <v>0</v>
      </c>
      <c r="AL106" s="120" t="str">
        <f t="shared" si="4"/>
        <v>-</v>
      </c>
      <c r="AM106" s="133"/>
      <c r="AN106" s="125"/>
      <c r="AO106" s="125"/>
      <c r="AP106" s="134"/>
    </row>
    <row r="107" spans="2:42" ht="15">
      <c r="B107" s="104">
        <v>91</v>
      </c>
      <c r="C107" s="124"/>
      <c r="D107" s="124"/>
      <c r="E107" s="125"/>
      <c r="F107" s="124"/>
      <c r="G107" s="124"/>
      <c r="H107" s="124"/>
      <c r="I107" s="124"/>
      <c r="J107" s="124"/>
      <c r="K107" s="124"/>
      <c r="L107" s="124"/>
      <c r="M107" s="126"/>
      <c r="N107" s="126"/>
      <c r="O107" s="126"/>
      <c r="P107" s="128"/>
      <c r="Q107" s="128"/>
      <c r="R107" s="131"/>
      <c r="S107" s="178"/>
      <c r="T107" s="129"/>
      <c r="U107" s="129"/>
      <c r="V107" s="110">
        <f>затраты!$D103</f>
        <v>0</v>
      </c>
      <c r="W107" s="130"/>
      <c r="X107" s="166">
        <f>затраты!$E103</f>
        <v>0</v>
      </c>
      <c r="Y107" s="229"/>
      <c r="Z107" s="230"/>
      <c r="AA107" s="230"/>
      <c r="AB107" s="230"/>
      <c r="AC107" s="238"/>
      <c r="AD107" s="238"/>
      <c r="AE107" s="239"/>
      <c r="AF107" s="240"/>
      <c r="AG107" s="132"/>
      <c r="AH107" s="2">
        <f>затраты!$F103</f>
        <v>0</v>
      </c>
      <c r="AI107" s="2">
        <f>доходы!$C98</f>
        <v>0</v>
      </c>
      <c r="AJ107" s="99">
        <f t="shared" si="3"/>
        <v>0</v>
      </c>
      <c r="AK107" s="120">
        <f>('общие характеристики'!AI107-AH107)*1.18</f>
        <v>0</v>
      </c>
      <c r="AL107" s="120" t="str">
        <f t="shared" si="4"/>
        <v>-</v>
      </c>
      <c r="AM107" s="133"/>
      <c r="AN107" s="125"/>
      <c r="AO107" s="125"/>
      <c r="AP107" s="134"/>
    </row>
    <row r="108" spans="2:42" ht="15">
      <c r="B108" s="104">
        <v>92</v>
      </c>
      <c r="C108" s="124"/>
      <c r="D108" s="124"/>
      <c r="E108" s="125"/>
      <c r="F108" s="124"/>
      <c r="G108" s="124"/>
      <c r="H108" s="124"/>
      <c r="I108" s="124"/>
      <c r="J108" s="124"/>
      <c r="K108" s="124"/>
      <c r="L108" s="124"/>
      <c r="M108" s="126"/>
      <c r="N108" s="126"/>
      <c r="O108" s="126"/>
      <c r="P108" s="128"/>
      <c r="Q108" s="128"/>
      <c r="R108" s="131"/>
      <c r="S108" s="178"/>
      <c r="T108" s="129"/>
      <c r="U108" s="129"/>
      <c r="V108" s="110">
        <f>затраты!$D104</f>
        <v>0</v>
      </c>
      <c r="W108" s="130"/>
      <c r="X108" s="166">
        <f>затраты!$E104</f>
        <v>0</v>
      </c>
      <c r="Y108" s="229"/>
      <c r="Z108" s="230"/>
      <c r="AA108" s="230"/>
      <c r="AB108" s="230"/>
      <c r="AC108" s="238"/>
      <c r="AD108" s="238"/>
      <c r="AE108" s="239"/>
      <c r="AF108" s="240"/>
      <c r="AG108" s="132"/>
      <c r="AH108" s="2">
        <f>затраты!$F104</f>
        <v>0</v>
      </c>
      <c r="AI108" s="2">
        <f>доходы!$C99</f>
        <v>0</v>
      </c>
      <c r="AJ108" s="99">
        <f t="shared" si="3"/>
        <v>0</v>
      </c>
      <c r="AK108" s="120">
        <f>('общие характеристики'!AI108-AH108)*1.18</f>
        <v>0</v>
      </c>
      <c r="AL108" s="120" t="str">
        <f t="shared" si="4"/>
        <v>-</v>
      </c>
      <c r="AM108" s="133"/>
      <c r="AN108" s="125"/>
      <c r="AO108" s="125"/>
      <c r="AP108" s="134"/>
    </row>
    <row r="109" spans="2:42" ht="15">
      <c r="B109" s="104">
        <v>93</v>
      </c>
      <c r="C109" s="124"/>
      <c r="D109" s="124"/>
      <c r="E109" s="125"/>
      <c r="F109" s="124"/>
      <c r="G109" s="124"/>
      <c r="H109" s="124"/>
      <c r="I109" s="124"/>
      <c r="J109" s="124"/>
      <c r="K109" s="124"/>
      <c r="L109" s="124"/>
      <c r="M109" s="126"/>
      <c r="N109" s="126"/>
      <c r="O109" s="126"/>
      <c r="P109" s="128"/>
      <c r="Q109" s="128"/>
      <c r="R109" s="131"/>
      <c r="S109" s="178"/>
      <c r="T109" s="129"/>
      <c r="U109" s="129"/>
      <c r="V109" s="110">
        <f>затраты!$D105</f>
        <v>0</v>
      </c>
      <c r="W109" s="130"/>
      <c r="X109" s="166">
        <f>затраты!$E105</f>
        <v>0</v>
      </c>
      <c r="Y109" s="229"/>
      <c r="Z109" s="230"/>
      <c r="AA109" s="230"/>
      <c r="AB109" s="230"/>
      <c r="AC109" s="238"/>
      <c r="AD109" s="238"/>
      <c r="AE109" s="239"/>
      <c r="AF109" s="240"/>
      <c r="AG109" s="132"/>
      <c r="AH109" s="2">
        <f>затраты!$F105</f>
        <v>0</v>
      </c>
      <c r="AI109" s="2">
        <f>доходы!$C100</f>
        <v>0</v>
      </c>
      <c r="AJ109" s="99">
        <f t="shared" si="3"/>
        <v>0</v>
      </c>
      <c r="AK109" s="120">
        <f>('общие характеристики'!AI109-AH109)*1.18</f>
        <v>0</v>
      </c>
      <c r="AL109" s="120" t="str">
        <f t="shared" si="4"/>
        <v>-</v>
      </c>
      <c r="AM109" s="133"/>
      <c r="AN109" s="125"/>
      <c r="AO109" s="125"/>
      <c r="AP109" s="134"/>
    </row>
    <row r="110" spans="2:42" ht="15">
      <c r="B110" s="104">
        <v>94</v>
      </c>
      <c r="C110" s="124"/>
      <c r="D110" s="124"/>
      <c r="E110" s="125"/>
      <c r="F110" s="124"/>
      <c r="G110" s="124"/>
      <c r="H110" s="124"/>
      <c r="I110" s="124"/>
      <c r="J110" s="124"/>
      <c r="K110" s="124"/>
      <c r="L110" s="124"/>
      <c r="M110" s="126"/>
      <c r="N110" s="126"/>
      <c r="O110" s="126"/>
      <c r="P110" s="128"/>
      <c r="Q110" s="128"/>
      <c r="R110" s="131"/>
      <c r="S110" s="178"/>
      <c r="T110" s="129"/>
      <c r="U110" s="129"/>
      <c r="V110" s="110">
        <f>затраты!$D106</f>
        <v>0</v>
      </c>
      <c r="W110" s="130"/>
      <c r="X110" s="166">
        <f>затраты!$E106</f>
        <v>0</v>
      </c>
      <c r="Y110" s="229"/>
      <c r="Z110" s="230"/>
      <c r="AA110" s="230"/>
      <c r="AB110" s="230"/>
      <c r="AC110" s="238"/>
      <c r="AD110" s="238"/>
      <c r="AE110" s="239"/>
      <c r="AF110" s="240"/>
      <c r="AG110" s="132"/>
      <c r="AH110" s="2">
        <f>затраты!$F106</f>
        <v>0</v>
      </c>
      <c r="AI110" s="2">
        <f>доходы!$C101</f>
        <v>0</v>
      </c>
      <c r="AJ110" s="99">
        <f t="shared" si="3"/>
        <v>0</v>
      </c>
      <c r="AK110" s="120">
        <f>('общие характеристики'!AI110-AH110)*1.18</f>
        <v>0</v>
      </c>
      <c r="AL110" s="120" t="str">
        <f t="shared" si="4"/>
        <v>-</v>
      </c>
      <c r="AM110" s="133"/>
      <c r="AN110" s="125"/>
      <c r="AO110" s="125"/>
      <c r="AP110" s="134"/>
    </row>
    <row r="111" spans="2:42" ht="15">
      <c r="B111" s="104">
        <v>95</v>
      </c>
      <c r="C111" s="124"/>
      <c r="D111" s="124"/>
      <c r="E111" s="125"/>
      <c r="F111" s="124"/>
      <c r="G111" s="124"/>
      <c r="H111" s="124"/>
      <c r="I111" s="124"/>
      <c r="J111" s="124"/>
      <c r="K111" s="124"/>
      <c r="L111" s="124"/>
      <c r="M111" s="126"/>
      <c r="N111" s="126"/>
      <c r="O111" s="126"/>
      <c r="P111" s="128"/>
      <c r="Q111" s="128"/>
      <c r="R111" s="131"/>
      <c r="S111" s="178"/>
      <c r="T111" s="129"/>
      <c r="U111" s="129"/>
      <c r="V111" s="110">
        <f>затраты!$D107</f>
        <v>0</v>
      </c>
      <c r="W111" s="130"/>
      <c r="X111" s="166">
        <f>затраты!$E107</f>
        <v>0</v>
      </c>
      <c r="Y111" s="229"/>
      <c r="Z111" s="230"/>
      <c r="AA111" s="230"/>
      <c r="AB111" s="230"/>
      <c r="AC111" s="238"/>
      <c r="AD111" s="238"/>
      <c r="AE111" s="239"/>
      <c r="AF111" s="240"/>
      <c r="AG111" s="132"/>
      <c r="AH111" s="2">
        <f>затраты!$F107</f>
        <v>0</v>
      </c>
      <c r="AI111" s="2">
        <f>доходы!$C102</f>
        <v>0</v>
      </c>
      <c r="AJ111" s="99">
        <f t="shared" si="3"/>
        <v>0</v>
      </c>
      <c r="AK111" s="120">
        <f>('общие характеристики'!AI111-AH111)*1.18</f>
        <v>0</v>
      </c>
      <c r="AL111" s="120" t="str">
        <f t="shared" si="4"/>
        <v>-</v>
      </c>
      <c r="AM111" s="133"/>
      <c r="AN111" s="125"/>
      <c r="AO111" s="125"/>
      <c r="AP111" s="134"/>
    </row>
    <row r="112" spans="2:42" ht="15">
      <c r="B112" s="104">
        <v>96</v>
      </c>
      <c r="C112" s="124"/>
      <c r="D112" s="124"/>
      <c r="E112" s="125"/>
      <c r="F112" s="124"/>
      <c r="G112" s="124"/>
      <c r="H112" s="124"/>
      <c r="I112" s="124"/>
      <c r="J112" s="124"/>
      <c r="K112" s="124"/>
      <c r="L112" s="124"/>
      <c r="M112" s="126"/>
      <c r="N112" s="126"/>
      <c r="O112" s="126"/>
      <c r="P112" s="128"/>
      <c r="Q112" s="128"/>
      <c r="R112" s="131"/>
      <c r="S112" s="178"/>
      <c r="T112" s="129"/>
      <c r="U112" s="129"/>
      <c r="V112" s="110">
        <f>затраты!$D108</f>
        <v>0</v>
      </c>
      <c r="W112" s="130"/>
      <c r="X112" s="166">
        <f>затраты!$E108</f>
        <v>0</v>
      </c>
      <c r="Y112" s="229"/>
      <c r="Z112" s="230"/>
      <c r="AA112" s="230"/>
      <c r="AB112" s="230"/>
      <c r="AC112" s="238"/>
      <c r="AD112" s="238"/>
      <c r="AE112" s="239"/>
      <c r="AF112" s="240"/>
      <c r="AG112" s="132"/>
      <c r="AH112" s="2">
        <f>затраты!$F108</f>
        <v>0</v>
      </c>
      <c r="AI112" s="2">
        <f>доходы!$C103</f>
        <v>0</v>
      </c>
      <c r="AJ112" s="99">
        <f t="shared" si="3"/>
        <v>0</v>
      </c>
      <c r="AK112" s="120">
        <f>('общие характеристики'!AI112-AH112)*1.18</f>
        <v>0</v>
      </c>
      <c r="AL112" s="120" t="str">
        <f t="shared" si="4"/>
        <v>-</v>
      </c>
      <c r="AM112" s="133"/>
      <c r="AN112" s="125"/>
      <c r="AO112" s="125"/>
      <c r="AP112" s="134"/>
    </row>
    <row r="113" spans="2:42" ht="15">
      <c r="B113" s="104">
        <v>97</v>
      </c>
      <c r="C113" s="124"/>
      <c r="D113" s="124"/>
      <c r="E113" s="125"/>
      <c r="F113" s="124"/>
      <c r="G113" s="124"/>
      <c r="H113" s="124"/>
      <c r="I113" s="124"/>
      <c r="J113" s="124"/>
      <c r="K113" s="124"/>
      <c r="L113" s="124"/>
      <c r="M113" s="126"/>
      <c r="N113" s="126"/>
      <c r="O113" s="126"/>
      <c r="P113" s="128"/>
      <c r="Q113" s="128"/>
      <c r="R113" s="131"/>
      <c r="S113" s="178"/>
      <c r="T113" s="129"/>
      <c r="U113" s="129"/>
      <c r="V113" s="110">
        <f>затраты!$D109</f>
        <v>0</v>
      </c>
      <c r="W113" s="130"/>
      <c r="X113" s="166">
        <f>затраты!$E109</f>
        <v>0</v>
      </c>
      <c r="Y113" s="229"/>
      <c r="Z113" s="230"/>
      <c r="AA113" s="230"/>
      <c r="AB113" s="230"/>
      <c r="AC113" s="238"/>
      <c r="AD113" s="238"/>
      <c r="AE113" s="239"/>
      <c r="AF113" s="240"/>
      <c r="AG113" s="132"/>
      <c r="AH113" s="2">
        <f>затраты!$F109</f>
        <v>0</v>
      </c>
      <c r="AI113" s="2">
        <f>доходы!$C104</f>
        <v>0</v>
      </c>
      <c r="AJ113" s="99">
        <f t="shared" si="3"/>
        <v>0</v>
      </c>
      <c r="AK113" s="120">
        <f>('общие характеристики'!AI113-AH113)*1.18</f>
        <v>0</v>
      </c>
      <c r="AL113" s="120" t="str">
        <f t="shared" si="4"/>
        <v>-</v>
      </c>
      <c r="AM113" s="133"/>
      <c r="AN113" s="125"/>
      <c r="AO113" s="125"/>
      <c r="AP113" s="134"/>
    </row>
    <row r="114" spans="2:42" ht="15">
      <c r="B114" s="104">
        <v>98</v>
      </c>
      <c r="C114" s="124"/>
      <c r="D114" s="124"/>
      <c r="E114" s="125"/>
      <c r="F114" s="124"/>
      <c r="G114" s="124"/>
      <c r="H114" s="124"/>
      <c r="I114" s="124"/>
      <c r="J114" s="124"/>
      <c r="K114" s="124"/>
      <c r="L114" s="124"/>
      <c r="M114" s="126"/>
      <c r="N114" s="126"/>
      <c r="O114" s="126"/>
      <c r="P114" s="128"/>
      <c r="Q114" s="128"/>
      <c r="R114" s="131"/>
      <c r="S114" s="178"/>
      <c r="T114" s="129"/>
      <c r="U114" s="129"/>
      <c r="V114" s="110">
        <f>затраты!$D110</f>
        <v>0</v>
      </c>
      <c r="W114" s="130"/>
      <c r="X114" s="166">
        <f>затраты!$E110</f>
        <v>0</v>
      </c>
      <c r="Y114" s="229"/>
      <c r="Z114" s="230"/>
      <c r="AA114" s="230"/>
      <c r="AB114" s="230"/>
      <c r="AC114" s="238"/>
      <c r="AD114" s="238"/>
      <c r="AE114" s="239"/>
      <c r="AF114" s="240"/>
      <c r="AG114" s="132"/>
      <c r="AH114" s="2">
        <f>затраты!$F110</f>
        <v>0</v>
      </c>
      <c r="AI114" s="2">
        <f>доходы!$C105</f>
        <v>0</v>
      </c>
      <c r="AJ114" s="99">
        <f t="shared" si="3"/>
        <v>0</v>
      </c>
      <c r="AK114" s="120">
        <f>('общие характеристики'!AI114-AH114)*1.18</f>
        <v>0</v>
      </c>
      <c r="AL114" s="120" t="str">
        <f t="shared" si="4"/>
        <v>-</v>
      </c>
      <c r="AM114" s="133"/>
      <c r="AN114" s="125"/>
      <c r="AO114" s="125"/>
      <c r="AP114" s="134"/>
    </row>
    <row r="115" spans="2:42" ht="15">
      <c r="B115" s="104">
        <v>99</v>
      </c>
      <c r="C115" s="124"/>
      <c r="D115" s="124"/>
      <c r="E115" s="125"/>
      <c r="F115" s="124"/>
      <c r="G115" s="124"/>
      <c r="H115" s="124"/>
      <c r="I115" s="124"/>
      <c r="J115" s="124"/>
      <c r="K115" s="124"/>
      <c r="L115" s="124"/>
      <c r="M115" s="126"/>
      <c r="N115" s="126"/>
      <c r="O115" s="126"/>
      <c r="P115" s="128"/>
      <c r="Q115" s="128"/>
      <c r="R115" s="131"/>
      <c r="S115" s="178"/>
      <c r="T115" s="129"/>
      <c r="U115" s="129"/>
      <c r="V115" s="110">
        <f>затраты!$D111</f>
        <v>0</v>
      </c>
      <c r="W115" s="130"/>
      <c r="X115" s="166">
        <f>затраты!$E111</f>
        <v>0</v>
      </c>
      <c r="Y115" s="229"/>
      <c r="Z115" s="230"/>
      <c r="AA115" s="230"/>
      <c r="AB115" s="230"/>
      <c r="AC115" s="238"/>
      <c r="AD115" s="238"/>
      <c r="AE115" s="239"/>
      <c r="AF115" s="240"/>
      <c r="AG115" s="132"/>
      <c r="AH115" s="2">
        <f>затраты!$F111</f>
        <v>0</v>
      </c>
      <c r="AI115" s="2">
        <f>доходы!$C106</f>
        <v>0</v>
      </c>
      <c r="AJ115" s="99">
        <f t="shared" si="3"/>
        <v>0</v>
      </c>
      <c r="AK115" s="120">
        <f>('общие характеристики'!AI115-AH115)*1.18</f>
        <v>0</v>
      </c>
      <c r="AL115" s="120" t="str">
        <f t="shared" si="4"/>
        <v>-</v>
      </c>
      <c r="AM115" s="133"/>
      <c r="AN115" s="125"/>
      <c r="AO115" s="125"/>
      <c r="AP115" s="134"/>
    </row>
    <row r="116" spans="2:42" ht="15">
      <c r="B116" s="104">
        <v>100</v>
      </c>
      <c r="C116" s="124"/>
      <c r="D116" s="124"/>
      <c r="E116" s="125"/>
      <c r="F116" s="124"/>
      <c r="G116" s="124"/>
      <c r="H116" s="124"/>
      <c r="I116" s="124"/>
      <c r="J116" s="124"/>
      <c r="K116" s="124"/>
      <c r="L116" s="124"/>
      <c r="M116" s="126"/>
      <c r="N116" s="126"/>
      <c r="O116" s="126"/>
      <c r="P116" s="128"/>
      <c r="Q116" s="128"/>
      <c r="R116" s="131"/>
      <c r="S116" s="178"/>
      <c r="T116" s="129"/>
      <c r="U116" s="129"/>
      <c r="V116" s="110">
        <f>затраты!$D112</f>
        <v>0</v>
      </c>
      <c r="W116" s="130"/>
      <c r="X116" s="166">
        <f>затраты!$E112</f>
        <v>0</v>
      </c>
      <c r="Y116" s="229"/>
      <c r="Z116" s="230"/>
      <c r="AA116" s="230"/>
      <c r="AB116" s="230"/>
      <c r="AC116" s="238"/>
      <c r="AD116" s="238"/>
      <c r="AE116" s="239"/>
      <c r="AF116" s="240"/>
      <c r="AG116" s="132"/>
      <c r="AH116" s="2">
        <f>затраты!$F112</f>
        <v>0</v>
      </c>
      <c r="AI116" s="2">
        <f>доходы!$C107</f>
        <v>0</v>
      </c>
      <c r="AJ116" s="99">
        <f t="shared" si="3"/>
        <v>0</v>
      </c>
      <c r="AK116" s="120">
        <f>('общие характеристики'!AI116-AH116)*1.18</f>
        <v>0</v>
      </c>
      <c r="AL116" s="120" t="str">
        <f t="shared" si="4"/>
        <v>-</v>
      </c>
      <c r="AM116" s="133"/>
      <c r="AN116" s="125"/>
      <c r="AO116" s="125"/>
      <c r="AP116" s="134"/>
    </row>
  </sheetData>
  <sheetProtection password="CC96" sheet="1" objects="1" scenarios="1" selectLockedCells="1"/>
  <mergeCells count="42">
    <mergeCell ref="AM10:AP10"/>
    <mergeCell ref="AF12:AF13"/>
    <mergeCell ref="E12:E14"/>
    <mergeCell ref="B16:D16"/>
    <mergeCell ref="X13:X14"/>
    <mergeCell ref="S10:AJ10"/>
    <mergeCell ref="B10:R10"/>
    <mergeCell ref="AK10:AL10"/>
    <mergeCell ref="P12:P14"/>
    <mergeCell ref="Q12:Q14"/>
    <mergeCell ref="C12:C14"/>
    <mergeCell ref="B12:B14"/>
    <mergeCell ref="F12:F14"/>
    <mergeCell ref="N12:N13"/>
    <mergeCell ref="D12:D14"/>
    <mergeCell ref="J12:J14"/>
    <mergeCell ref="K12:K14"/>
    <mergeCell ref="G12:G14"/>
    <mergeCell ref="I12:I14"/>
    <mergeCell ref="L12:L14"/>
    <mergeCell ref="M12:M13"/>
    <mergeCell ref="H12:H14"/>
    <mergeCell ref="T13:T14"/>
    <mergeCell ref="O12:O14"/>
    <mergeCell ref="R12:R14"/>
    <mergeCell ref="U13:U14"/>
    <mergeCell ref="S13:S14"/>
    <mergeCell ref="S12:X12"/>
    <mergeCell ref="W13:W14"/>
    <mergeCell ref="V13:V14"/>
    <mergeCell ref="AM12:AP12"/>
    <mergeCell ref="AM13:AM14"/>
    <mergeCell ref="AN13:AN14"/>
    <mergeCell ref="AO13:AO14"/>
    <mergeCell ref="AP13:AP14"/>
    <mergeCell ref="AL12:AL15"/>
    <mergeCell ref="AJ12:AJ13"/>
    <mergeCell ref="Y14:AB14"/>
    <mergeCell ref="AH12:AH13"/>
    <mergeCell ref="AG12:AG13"/>
    <mergeCell ref="AI12:AI13"/>
    <mergeCell ref="AC14:AF14"/>
  </mergeCells>
  <conditionalFormatting sqref="C17:C61 K17:K20 L17 L19:L20 K22:L61">
    <cfRule type="cellIs" priority="36" dxfId="3" operator="equal">
      <formula>"грунт"</formula>
    </cfRule>
  </conditionalFormatting>
  <conditionalFormatting sqref="AK17:AK116">
    <cfRule type="cellIs" priority="33" dxfId="2" operator="lessThan">
      <formula>0</formula>
    </cfRule>
  </conditionalFormatting>
  <conditionalFormatting sqref="AL17:AP20 AM45:AP61 AL45:AL116 AL22:AP44 AL21">
    <cfRule type="containsText" priority="18" dxfId="2" operator="containsText" text="превышают">
      <formula>NOT(ISERROR(SEARCH("превышают",AL17)))</formula>
    </cfRule>
  </conditionalFormatting>
  <conditionalFormatting sqref="AG17:AJ17 AG45:AG61 AH45:AI116 AG18:AI44 AJ18:AJ116">
    <cfRule type="cellIs" priority="16" dxfId="0" operator="lessThan">
      <formula>0</formula>
    </cfRule>
  </conditionalFormatting>
  <conditionalFormatting sqref="C62:C116 K62:L116">
    <cfRule type="cellIs" priority="9" dxfId="3" operator="equal">
      <formula>"грунт"</formula>
    </cfRule>
  </conditionalFormatting>
  <conditionalFormatting sqref="AM62:AP116">
    <cfRule type="containsText" priority="7" dxfId="2" operator="containsText" text="превышают">
      <formula>NOT(ISERROR(SEARCH("превышают",AM62)))</formula>
    </cfRule>
  </conditionalFormatting>
  <conditionalFormatting sqref="AG62:AG116">
    <cfRule type="cellIs" priority="6" dxfId="0" operator="lessThan">
      <formula>0</formula>
    </cfRule>
  </conditionalFormatting>
  <conditionalFormatting sqref="S17:S20 S22:S116">
    <cfRule type="containsText" priority="5" dxfId="7" operator="containsText" text="требуется демонтаж">
      <formula>NOT(ISERROR(SEARCH("требуется демонтаж",S17)))</formula>
    </cfRule>
  </conditionalFormatting>
  <conditionalFormatting sqref="K21:L21">
    <cfRule type="cellIs" priority="3" dxfId="3" operator="equal">
      <formula>"грунт"</formula>
    </cfRule>
  </conditionalFormatting>
  <conditionalFormatting sqref="S21">
    <cfRule type="containsText" priority="2" dxfId="7" operator="containsText" text="требуется демонтаж">
      <formula>NOT(ISERROR(SEARCH("требуется демонтаж",S21)))</formula>
    </cfRule>
  </conditionalFormatting>
  <conditionalFormatting sqref="AM21:AP21">
    <cfRule type="containsText" priority="1" dxfId="2" operator="containsText" text="превышают">
      <formula>NOT(ISERROR(SEARCH("превышают",AM21)))</formula>
    </cfRule>
  </conditionalFormatting>
  <dataValidations count="4">
    <dataValidation type="list" allowBlank="1" showInputMessage="1" showErrorMessage="1" sqref="C17:C116">
      <formula1>филиал</formula1>
    </dataValidation>
    <dataValidation type="list" allowBlank="1" showInputMessage="1" showErrorMessage="1" sqref="K17:K116">
      <formula1>типАТС</formula1>
    </dataValidation>
    <dataValidation showInputMessage="1" showErrorMessage="1" sqref="M17:Q116 T17:X116"/>
    <dataValidation type="list" showInputMessage="1" showErrorMessage="1" sqref="S17:S116">
      <formula1>демонтаж</formula1>
    </dataValidation>
  </dataValidations>
  <printOptions/>
  <pageMargins left="0.7" right="0.7" top="0.75" bottom="0.75" header="0.3" footer="0.3"/>
  <pageSetup horizontalDpi="600" verticalDpi="600" orientation="portrait" paperSize="9" scale="1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99"/>
    <pageSetUpPr fitToPage="1"/>
  </sheetPr>
  <dimension ref="B2:P23"/>
  <sheetViews>
    <sheetView zoomScale="80" zoomScaleNormal="80" workbookViewId="0" topLeftCell="A6">
      <selection activeCell="F15" sqref="F15"/>
    </sheetView>
  </sheetViews>
  <sheetFormatPr defaultColWidth="9.140625" defaultRowHeight="15"/>
  <cols>
    <col min="1" max="1" width="3.7109375" style="3" customWidth="1"/>
    <col min="2" max="2" width="21.8515625" style="3" customWidth="1"/>
    <col min="3" max="3" width="18.8515625" style="3" customWidth="1"/>
    <col min="4" max="4" width="21.8515625" style="3" customWidth="1"/>
    <col min="5" max="6" width="21.421875" style="3" customWidth="1"/>
    <col min="7" max="7" width="21.140625" style="3" customWidth="1"/>
    <col min="8" max="8" width="30.28125" style="3" customWidth="1"/>
    <col min="9" max="13" width="20.28125" style="3" customWidth="1"/>
    <col min="14" max="16384" width="9.140625" style="3" customWidth="1"/>
  </cols>
  <sheetData>
    <row r="2" ht="15.75">
      <c r="B2" s="185" t="s">
        <v>151</v>
      </c>
    </row>
    <row r="3" spans="2:7" ht="15.75">
      <c r="B3" s="185" t="s">
        <v>150</v>
      </c>
      <c r="C3" s="139"/>
      <c r="D3" s="140"/>
      <c r="E3" s="140"/>
      <c r="F3" s="140"/>
      <c r="G3" s="140"/>
    </row>
    <row r="4" spans="2:7" ht="15.75">
      <c r="B4" s="185" t="s">
        <v>170</v>
      </c>
      <c r="C4" s="185"/>
      <c r="D4" s="185"/>
      <c r="E4" s="140"/>
      <c r="F4" s="140"/>
      <c r="G4" s="140"/>
    </row>
    <row r="5" spans="2:7" ht="16.5" thickBot="1">
      <c r="B5" s="136"/>
      <c r="C5" s="139"/>
      <c r="D5" s="140"/>
      <c r="E5" s="140"/>
      <c r="F5" s="140"/>
      <c r="G5" s="140"/>
    </row>
    <row r="6" spans="2:7" ht="16.5" thickBot="1">
      <c r="B6" s="138"/>
      <c r="C6" s="136" t="s">
        <v>119</v>
      </c>
      <c r="D6" s="140"/>
      <c r="E6" s="140"/>
      <c r="F6" s="140"/>
      <c r="G6" s="140"/>
    </row>
    <row r="7" ht="15.75" thickBot="1"/>
    <row r="8" spans="2:16" ht="14.25" customHeight="1" thickBot="1">
      <c r="B8" s="86">
        <f>'общие характеристики'!$D$8</f>
        <v>42521</v>
      </c>
      <c r="C8" s="4" t="s">
        <v>32</v>
      </c>
      <c r="D8" s="23"/>
      <c r="E8" s="23"/>
      <c r="F8" s="23"/>
      <c r="G8" s="34"/>
      <c r="K8" s="27"/>
      <c r="P8" s="27"/>
    </row>
    <row r="10" spans="2:7" ht="15">
      <c r="B10" s="298" t="s">
        <v>64</v>
      </c>
      <c r="C10" s="298"/>
      <c r="D10" s="298"/>
      <c r="E10" s="298"/>
      <c r="F10" s="298"/>
      <c r="G10" s="235"/>
    </row>
    <row r="11" spans="2:6" ht="54.75" customHeight="1">
      <c r="B11" s="8"/>
      <c r="C11" s="87" t="s">
        <v>14</v>
      </c>
      <c r="D11" s="87" t="s">
        <v>16</v>
      </c>
      <c r="E11" s="87" t="s">
        <v>17</v>
      </c>
      <c r="F11" s="87" t="s">
        <v>172</v>
      </c>
    </row>
    <row r="12" spans="2:6" ht="15">
      <c r="B12" s="88"/>
      <c r="C12" s="89" t="s">
        <v>21</v>
      </c>
      <c r="D12" s="89" t="s">
        <v>22</v>
      </c>
      <c r="E12" s="89" t="s">
        <v>23</v>
      </c>
      <c r="F12" s="89" t="s">
        <v>173</v>
      </c>
    </row>
    <row r="13" spans="2:13" ht="56.25" customHeight="1">
      <c r="B13" s="96" t="s">
        <v>85</v>
      </c>
      <c r="C13" s="95">
        <f>C$14*C$15</f>
        <v>1550.424</v>
      </c>
      <c r="D13" s="90">
        <f>D$14*D$15</f>
        <v>19.0465</v>
      </c>
      <c r="E13" s="90">
        <f>E$14*E$15</f>
        <v>1045.305</v>
      </c>
      <c r="F13" s="90">
        <f>F$14*F$15</f>
        <v>580.015</v>
      </c>
      <c r="K13" s="27"/>
      <c r="L13" s="27"/>
      <c r="M13" s="27"/>
    </row>
    <row r="14" spans="2:13" ht="78" customHeight="1">
      <c r="B14" s="105" t="s">
        <v>95</v>
      </c>
      <c r="C14" s="245">
        <v>2584.04</v>
      </c>
      <c r="D14" s="245">
        <v>34.63</v>
      </c>
      <c r="E14" s="245">
        <v>2090.61</v>
      </c>
      <c r="F14" s="245">
        <v>1160.03</v>
      </c>
      <c r="G14" s="30" t="s">
        <v>94</v>
      </c>
      <c r="H14" s="244" t="s">
        <v>178</v>
      </c>
      <c r="K14" s="30"/>
      <c r="L14" s="91"/>
      <c r="M14" s="30"/>
    </row>
    <row r="15" spans="2:13" ht="78" customHeight="1">
      <c r="B15" s="106" t="s">
        <v>120</v>
      </c>
      <c r="C15" s="160">
        <v>0.6</v>
      </c>
      <c r="D15" s="160">
        <v>0.55</v>
      </c>
      <c r="E15" s="160">
        <v>0.5</v>
      </c>
      <c r="F15" s="160">
        <v>0.5</v>
      </c>
      <c r="G15" s="30" t="s">
        <v>121</v>
      </c>
      <c r="K15" s="29"/>
      <c r="L15" s="29"/>
      <c r="M15" s="29"/>
    </row>
    <row r="16" spans="2:13" ht="45" customHeight="1">
      <c r="B16" s="92"/>
      <c r="C16" s="29"/>
      <c r="D16" s="29"/>
      <c r="E16" s="29"/>
      <c r="F16" s="29"/>
      <c r="G16" s="29"/>
      <c r="H16" s="29"/>
      <c r="K16" s="29"/>
      <c r="L16" s="29"/>
      <c r="M16" s="29"/>
    </row>
    <row r="17" spans="2:7" ht="15">
      <c r="B17" s="301" t="s">
        <v>65</v>
      </c>
      <c r="C17" s="302"/>
      <c r="D17" s="302"/>
      <c r="E17" s="302"/>
      <c r="F17" s="302"/>
      <c r="G17" s="303"/>
    </row>
    <row r="18" spans="2:7" ht="25.5">
      <c r="B18" s="304"/>
      <c r="C18" s="305"/>
      <c r="D18" s="87" t="s">
        <v>92</v>
      </c>
      <c r="E18" s="87" t="s">
        <v>93</v>
      </c>
      <c r="F18" s="87" t="s">
        <v>177</v>
      </c>
      <c r="G18" s="87" t="s">
        <v>154</v>
      </c>
    </row>
    <row r="19" spans="2:7" ht="15">
      <c r="B19" s="306"/>
      <c r="C19" s="307"/>
      <c r="D19" s="93" t="s">
        <v>24</v>
      </c>
      <c r="E19" s="93" t="s">
        <v>25</v>
      </c>
      <c r="F19" s="93" t="s">
        <v>175</v>
      </c>
      <c r="G19" s="94"/>
    </row>
    <row r="20" spans="2:7" ht="34.5" customHeight="1">
      <c r="B20" s="308" t="s">
        <v>86</v>
      </c>
      <c r="C20" s="309"/>
      <c r="D20" s="90">
        <f>IF((D$21+D$22+D$23)&gt;0,(D$21+D$22+D$23)/COUNTIF(D$21:D$23,"&gt;0"),0)</f>
        <v>0</v>
      </c>
      <c r="E20" s="90">
        <f aca="true" t="shared" si="0" ref="E20:G20">IF((E$21+E$22+E$23)&gt;0,(E$21+E$22+E$23)/COUNTIF(E$21:E$23,"&gt;0"),0)</f>
        <v>0</v>
      </c>
      <c r="F20" s="90">
        <f t="shared" si="0"/>
        <v>0</v>
      </c>
      <c r="G20" s="90">
        <f t="shared" si="0"/>
        <v>6</v>
      </c>
    </row>
    <row r="21" spans="2:8" ht="21" customHeight="1">
      <c r="B21" s="299" t="s">
        <v>185</v>
      </c>
      <c r="C21" s="300"/>
      <c r="D21" s="141"/>
      <c r="E21" s="141"/>
      <c r="F21" s="141"/>
      <c r="G21" s="141">
        <v>6</v>
      </c>
      <c r="H21" s="30" t="s">
        <v>168</v>
      </c>
    </row>
    <row r="22" spans="2:8" ht="21" customHeight="1">
      <c r="B22" s="299" t="s">
        <v>169</v>
      </c>
      <c r="C22" s="300"/>
      <c r="D22" s="141"/>
      <c r="E22" s="141"/>
      <c r="F22" s="141"/>
      <c r="G22" s="141"/>
      <c r="H22" s="30" t="s">
        <v>168</v>
      </c>
    </row>
    <row r="23" spans="2:8" ht="21" customHeight="1">
      <c r="B23" s="299" t="s">
        <v>169</v>
      </c>
      <c r="C23" s="300"/>
      <c r="D23" s="141"/>
      <c r="E23" s="141"/>
      <c r="F23" s="141"/>
      <c r="G23" s="141"/>
      <c r="H23" s="30" t="s">
        <v>168</v>
      </c>
    </row>
  </sheetData>
  <sheetProtection password="CC96" sheet="1" objects="1" scenarios="1" selectLockedCells="1"/>
  <mergeCells count="7">
    <mergeCell ref="B10:F10"/>
    <mergeCell ref="B23:C23"/>
    <mergeCell ref="B22:C22"/>
    <mergeCell ref="B17:G17"/>
    <mergeCell ref="B18:C19"/>
    <mergeCell ref="B20:C20"/>
    <mergeCell ref="B21:C21"/>
  </mergeCells>
  <printOptions/>
  <pageMargins left="0.25" right="0.25" top="0.75" bottom="0.75" header="0.3" footer="0.3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99"/>
  </sheetPr>
  <dimension ref="B1:Z110"/>
  <sheetViews>
    <sheetView zoomScale="80" zoomScaleNormal="80" workbookViewId="0" topLeftCell="F5">
      <selection activeCell="R31" sqref="R31"/>
    </sheetView>
  </sheetViews>
  <sheetFormatPr defaultColWidth="9.140625" defaultRowHeight="15"/>
  <cols>
    <col min="1" max="1" width="9.140625" style="27" customWidth="1"/>
    <col min="2" max="2" width="12.140625" style="223" customWidth="1"/>
    <col min="3" max="3" width="20.8515625" style="223" customWidth="1"/>
    <col min="4" max="4" width="23.140625" style="216" customWidth="1"/>
    <col min="5" max="5" width="17.8515625" style="216" customWidth="1"/>
    <col min="6" max="6" width="21.00390625" style="216" customWidth="1"/>
    <col min="7" max="9" width="19.00390625" style="216" customWidth="1"/>
    <col min="10" max="10" width="13.7109375" style="216" customWidth="1"/>
    <col min="11" max="11" width="16.140625" style="216" customWidth="1"/>
    <col min="12" max="12" width="15.00390625" style="216" customWidth="1"/>
    <col min="13" max="13" width="18.28125" style="216" customWidth="1"/>
    <col min="14" max="14" width="13.57421875" style="216" customWidth="1"/>
    <col min="15" max="15" width="15.28125" style="216" customWidth="1"/>
    <col min="16" max="16" width="11.28125" style="216" customWidth="1"/>
    <col min="17" max="17" width="15.00390625" style="216" customWidth="1"/>
    <col min="18" max="18" width="9.140625" style="216" customWidth="1"/>
    <col min="19" max="19" width="17.57421875" style="216" customWidth="1"/>
    <col min="20" max="20" width="19.28125" style="216" customWidth="1"/>
    <col min="21" max="21" width="17.421875" style="216" customWidth="1"/>
    <col min="22" max="22" width="16.421875" style="216" customWidth="1"/>
    <col min="23" max="23" width="15.00390625" style="216" customWidth="1"/>
    <col min="24" max="24" width="37.7109375" style="27" customWidth="1"/>
    <col min="25" max="256" width="9.140625" style="27" customWidth="1"/>
    <col min="257" max="257" width="5.57421875" style="27" customWidth="1"/>
    <col min="258" max="258" width="17.57421875" style="27" customWidth="1"/>
    <col min="259" max="262" width="9.140625" style="27" customWidth="1"/>
    <col min="263" max="263" width="10.8515625" style="27" customWidth="1"/>
    <col min="264" max="264" width="9.140625" style="27" customWidth="1"/>
    <col min="265" max="265" width="15.00390625" style="27" customWidth="1"/>
    <col min="266" max="266" width="14.7109375" style="27" customWidth="1"/>
    <col min="267" max="268" width="9.140625" style="27" customWidth="1"/>
    <col min="269" max="269" width="11.28125" style="27" customWidth="1"/>
    <col min="270" max="271" width="9.140625" style="27" customWidth="1"/>
    <col min="272" max="272" width="12.421875" style="27" customWidth="1"/>
    <col min="273" max="273" width="9.140625" style="27" customWidth="1"/>
    <col min="274" max="274" width="10.7109375" style="27" customWidth="1"/>
    <col min="275" max="512" width="9.140625" style="27" customWidth="1"/>
    <col min="513" max="513" width="5.57421875" style="27" customWidth="1"/>
    <col min="514" max="514" width="17.57421875" style="27" customWidth="1"/>
    <col min="515" max="518" width="9.140625" style="27" customWidth="1"/>
    <col min="519" max="519" width="10.8515625" style="27" customWidth="1"/>
    <col min="520" max="520" width="9.140625" style="27" customWidth="1"/>
    <col min="521" max="521" width="15.00390625" style="27" customWidth="1"/>
    <col min="522" max="522" width="14.7109375" style="27" customWidth="1"/>
    <col min="523" max="524" width="9.140625" style="27" customWidth="1"/>
    <col min="525" max="525" width="11.28125" style="27" customWidth="1"/>
    <col min="526" max="527" width="9.140625" style="27" customWidth="1"/>
    <col min="528" max="528" width="12.421875" style="27" customWidth="1"/>
    <col min="529" max="529" width="9.140625" style="27" customWidth="1"/>
    <col min="530" max="530" width="10.7109375" style="27" customWidth="1"/>
    <col min="531" max="768" width="9.140625" style="27" customWidth="1"/>
    <col min="769" max="769" width="5.57421875" style="27" customWidth="1"/>
    <col min="770" max="770" width="17.57421875" style="27" customWidth="1"/>
    <col min="771" max="774" width="9.140625" style="27" customWidth="1"/>
    <col min="775" max="775" width="10.8515625" style="27" customWidth="1"/>
    <col min="776" max="776" width="9.140625" style="27" customWidth="1"/>
    <col min="777" max="777" width="15.00390625" style="27" customWidth="1"/>
    <col min="778" max="778" width="14.7109375" style="27" customWidth="1"/>
    <col min="779" max="780" width="9.140625" style="27" customWidth="1"/>
    <col min="781" max="781" width="11.28125" style="27" customWidth="1"/>
    <col min="782" max="783" width="9.140625" style="27" customWidth="1"/>
    <col min="784" max="784" width="12.421875" style="27" customWidth="1"/>
    <col min="785" max="785" width="9.140625" style="27" customWidth="1"/>
    <col min="786" max="786" width="10.7109375" style="27" customWidth="1"/>
    <col min="787" max="1024" width="9.140625" style="27" customWidth="1"/>
    <col min="1025" max="1025" width="5.57421875" style="27" customWidth="1"/>
    <col min="1026" max="1026" width="17.57421875" style="27" customWidth="1"/>
    <col min="1027" max="1030" width="9.140625" style="27" customWidth="1"/>
    <col min="1031" max="1031" width="10.8515625" style="27" customWidth="1"/>
    <col min="1032" max="1032" width="9.140625" style="27" customWidth="1"/>
    <col min="1033" max="1033" width="15.00390625" style="27" customWidth="1"/>
    <col min="1034" max="1034" width="14.7109375" style="27" customWidth="1"/>
    <col min="1035" max="1036" width="9.140625" style="27" customWidth="1"/>
    <col min="1037" max="1037" width="11.28125" style="27" customWidth="1"/>
    <col min="1038" max="1039" width="9.140625" style="27" customWidth="1"/>
    <col min="1040" max="1040" width="12.421875" style="27" customWidth="1"/>
    <col min="1041" max="1041" width="9.140625" style="27" customWidth="1"/>
    <col min="1042" max="1042" width="10.7109375" style="27" customWidth="1"/>
    <col min="1043" max="1280" width="9.140625" style="27" customWidth="1"/>
    <col min="1281" max="1281" width="5.57421875" style="27" customWidth="1"/>
    <col min="1282" max="1282" width="17.57421875" style="27" customWidth="1"/>
    <col min="1283" max="1286" width="9.140625" style="27" customWidth="1"/>
    <col min="1287" max="1287" width="10.8515625" style="27" customWidth="1"/>
    <col min="1288" max="1288" width="9.140625" style="27" customWidth="1"/>
    <col min="1289" max="1289" width="15.00390625" style="27" customWidth="1"/>
    <col min="1290" max="1290" width="14.7109375" style="27" customWidth="1"/>
    <col min="1291" max="1292" width="9.140625" style="27" customWidth="1"/>
    <col min="1293" max="1293" width="11.28125" style="27" customWidth="1"/>
    <col min="1294" max="1295" width="9.140625" style="27" customWidth="1"/>
    <col min="1296" max="1296" width="12.421875" style="27" customWidth="1"/>
    <col min="1297" max="1297" width="9.140625" style="27" customWidth="1"/>
    <col min="1298" max="1298" width="10.7109375" style="27" customWidth="1"/>
    <col min="1299" max="1536" width="9.140625" style="27" customWidth="1"/>
    <col min="1537" max="1537" width="5.57421875" style="27" customWidth="1"/>
    <col min="1538" max="1538" width="17.57421875" style="27" customWidth="1"/>
    <col min="1539" max="1542" width="9.140625" style="27" customWidth="1"/>
    <col min="1543" max="1543" width="10.8515625" style="27" customWidth="1"/>
    <col min="1544" max="1544" width="9.140625" style="27" customWidth="1"/>
    <col min="1545" max="1545" width="15.00390625" style="27" customWidth="1"/>
    <col min="1546" max="1546" width="14.7109375" style="27" customWidth="1"/>
    <col min="1547" max="1548" width="9.140625" style="27" customWidth="1"/>
    <col min="1549" max="1549" width="11.28125" style="27" customWidth="1"/>
    <col min="1550" max="1551" width="9.140625" style="27" customWidth="1"/>
    <col min="1552" max="1552" width="12.421875" style="27" customWidth="1"/>
    <col min="1553" max="1553" width="9.140625" style="27" customWidth="1"/>
    <col min="1554" max="1554" width="10.7109375" style="27" customWidth="1"/>
    <col min="1555" max="1792" width="9.140625" style="27" customWidth="1"/>
    <col min="1793" max="1793" width="5.57421875" style="27" customWidth="1"/>
    <col min="1794" max="1794" width="17.57421875" style="27" customWidth="1"/>
    <col min="1795" max="1798" width="9.140625" style="27" customWidth="1"/>
    <col min="1799" max="1799" width="10.8515625" style="27" customWidth="1"/>
    <col min="1800" max="1800" width="9.140625" style="27" customWidth="1"/>
    <col min="1801" max="1801" width="15.00390625" style="27" customWidth="1"/>
    <col min="1802" max="1802" width="14.7109375" style="27" customWidth="1"/>
    <col min="1803" max="1804" width="9.140625" style="27" customWidth="1"/>
    <col min="1805" max="1805" width="11.28125" style="27" customWidth="1"/>
    <col min="1806" max="1807" width="9.140625" style="27" customWidth="1"/>
    <col min="1808" max="1808" width="12.421875" style="27" customWidth="1"/>
    <col min="1809" max="1809" width="9.140625" style="27" customWidth="1"/>
    <col min="1810" max="1810" width="10.7109375" style="27" customWidth="1"/>
    <col min="1811" max="2048" width="9.140625" style="27" customWidth="1"/>
    <col min="2049" max="2049" width="5.57421875" style="27" customWidth="1"/>
    <col min="2050" max="2050" width="17.57421875" style="27" customWidth="1"/>
    <col min="2051" max="2054" width="9.140625" style="27" customWidth="1"/>
    <col min="2055" max="2055" width="10.8515625" style="27" customWidth="1"/>
    <col min="2056" max="2056" width="9.140625" style="27" customWidth="1"/>
    <col min="2057" max="2057" width="15.00390625" style="27" customWidth="1"/>
    <col min="2058" max="2058" width="14.7109375" style="27" customWidth="1"/>
    <col min="2059" max="2060" width="9.140625" style="27" customWidth="1"/>
    <col min="2061" max="2061" width="11.28125" style="27" customWidth="1"/>
    <col min="2062" max="2063" width="9.140625" style="27" customWidth="1"/>
    <col min="2064" max="2064" width="12.421875" style="27" customWidth="1"/>
    <col min="2065" max="2065" width="9.140625" style="27" customWidth="1"/>
    <col min="2066" max="2066" width="10.7109375" style="27" customWidth="1"/>
    <col min="2067" max="2304" width="9.140625" style="27" customWidth="1"/>
    <col min="2305" max="2305" width="5.57421875" style="27" customWidth="1"/>
    <col min="2306" max="2306" width="17.57421875" style="27" customWidth="1"/>
    <col min="2307" max="2310" width="9.140625" style="27" customWidth="1"/>
    <col min="2311" max="2311" width="10.8515625" style="27" customWidth="1"/>
    <col min="2312" max="2312" width="9.140625" style="27" customWidth="1"/>
    <col min="2313" max="2313" width="15.00390625" style="27" customWidth="1"/>
    <col min="2314" max="2314" width="14.7109375" style="27" customWidth="1"/>
    <col min="2315" max="2316" width="9.140625" style="27" customWidth="1"/>
    <col min="2317" max="2317" width="11.28125" style="27" customWidth="1"/>
    <col min="2318" max="2319" width="9.140625" style="27" customWidth="1"/>
    <col min="2320" max="2320" width="12.421875" style="27" customWidth="1"/>
    <col min="2321" max="2321" width="9.140625" style="27" customWidth="1"/>
    <col min="2322" max="2322" width="10.7109375" style="27" customWidth="1"/>
    <col min="2323" max="2560" width="9.140625" style="27" customWidth="1"/>
    <col min="2561" max="2561" width="5.57421875" style="27" customWidth="1"/>
    <col min="2562" max="2562" width="17.57421875" style="27" customWidth="1"/>
    <col min="2563" max="2566" width="9.140625" style="27" customWidth="1"/>
    <col min="2567" max="2567" width="10.8515625" style="27" customWidth="1"/>
    <col min="2568" max="2568" width="9.140625" style="27" customWidth="1"/>
    <col min="2569" max="2569" width="15.00390625" style="27" customWidth="1"/>
    <col min="2570" max="2570" width="14.7109375" style="27" customWidth="1"/>
    <col min="2571" max="2572" width="9.140625" style="27" customWidth="1"/>
    <col min="2573" max="2573" width="11.28125" style="27" customWidth="1"/>
    <col min="2574" max="2575" width="9.140625" style="27" customWidth="1"/>
    <col min="2576" max="2576" width="12.421875" style="27" customWidth="1"/>
    <col min="2577" max="2577" width="9.140625" style="27" customWidth="1"/>
    <col min="2578" max="2578" width="10.7109375" style="27" customWidth="1"/>
    <col min="2579" max="2816" width="9.140625" style="27" customWidth="1"/>
    <col min="2817" max="2817" width="5.57421875" style="27" customWidth="1"/>
    <col min="2818" max="2818" width="17.57421875" style="27" customWidth="1"/>
    <col min="2819" max="2822" width="9.140625" style="27" customWidth="1"/>
    <col min="2823" max="2823" width="10.8515625" style="27" customWidth="1"/>
    <col min="2824" max="2824" width="9.140625" style="27" customWidth="1"/>
    <col min="2825" max="2825" width="15.00390625" style="27" customWidth="1"/>
    <col min="2826" max="2826" width="14.7109375" style="27" customWidth="1"/>
    <col min="2827" max="2828" width="9.140625" style="27" customWidth="1"/>
    <col min="2829" max="2829" width="11.28125" style="27" customWidth="1"/>
    <col min="2830" max="2831" width="9.140625" style="27" customWidth="1"/>
    <col min="2832" max="2832" width="12.421875" style="27" customWidth="1"/>
    <col min="2833" max="2833" width="9.140625" style="27" customWidth="1"/>
    <col min="2834" max="2834" width="10.7109375" style="27" customWidth="1"/>
    <col min="2835" max="3072" width="9.140625" style="27" customWidth="1"/>
    <col min="3073" max="3073" width="5.57421875" style="27" customWidth="1"/>
    <col min="3074" max="3074" width="17.57421875" style="27" customWidth="1"/>
    <col min="3075" max="3078" width="9.140625" style="27" customWidth="1"/>
    <col min="3079" max="3079" width="10.8515625" style="27" customWidth="1"/>
    <col min="3080" max="3080" width="9.140625" style="27" customWidth="1"/>
    <col min="3081" max="3081" width="15.00390625" style="27" customWidth="1"/>
    <col min="3082" max="3082" width="14.7109375" style="27" customWidth="1"/>
    <col min="3083" max="3084" width="9.140625" style="27" customWidth="1"/>
    <col min="3085" max="3085" width="11.28125" style="27" customWidth="1"/>
    <col min="3086" max="3087" width="9.140625" style="27" customWidth="1"/>
    <col min="3088" max="3088" width="12.421875" style="27" customWidth="1"/>
    <col min="3089" max="3089" width="9.140625" style="27" customWidth="1"/>
    <col min="3090" max="3090" width="10.7109375" style="27" customWidth="1"/>
    <col min="3091" max="3328" width="9.140625" style="27" customWidth="1"/>
    <col min="3329" max="3329" width="5.57421875" style="27" customWidth="1"/>
    <col min="3330" max="3330" width="17.57421875" style="27" customWidth="1"/>
    <col min="3331" max="3334" width="9.140625" style="27" customWidth="1"/>
    <col min="3335" max="3335" width="10.8515625" style="27" customWidth="1"/>
    <col min="3336" max="3336" width="9.140625" style="27" customWidth="1"/>
    <col min="3337" max="3337" width="15.00390625" style="27" customWidth="1"/>
    <col min="3338" max="3338" width="14.7109375" style="27" customWidth="1"/>
    <col min="3339" max="3340" width="9.140625" style="27" customWidth="1"/>
    <col min="3341" max="3341" width="11.28125" style="27" customWidth="1"/>
    <col min="3342" max="3343" width="9.140625" style="27" customWidth="1"/>
    <col min="3344" max="3344" width="12.421875" style="27" customWidth="1"/>
    <col min="3345" max="3345" width="9.140625" style="27" customWidth="1"/>
    <col min="3346" max="3346" width="10.7109375" style="27" customWidth="1"/>
    <col min="3347" max="3584" width="9.140625" style="27" customWidth="1"/>
    <col min="3585" max="3585" width="5.57421875" style="27" customWidth="1"/>
    <col min="3586" max="3586" width="17.57421875" style="27" customWidth="1"/>
    <col min="3587" max="3590" width="9.140625" style="27" customWidth="1"/>
    <col min="3591" max="3591" width="10.8515625" style="27" customWidth="1"/>
    <col min="3592" max="3592" width="9.140625" style="27" customWidth="1"/>
    <col min="3593" max="3593" width="15.00390625" style="27" customWidth="1"/>
    <col min="3594" max="3594" width="14.7109375" style="27" customWidth="1"/>
    <col min="3595" max="3596" width="9.140625" style="27" customWidth="1"/>
    <col min="3597" max="3597" width="11.28125" style="27" customWidth="1"/>
    <col min="3598" max="3599" width="9.140625" style="27" customWidth="1"/>
    <col min="3600" max="3600" width="12.421875" style="27" customWidth="1"/>
    <col min="3601" max="3601" width="9.140625" style="27" customWidth="1"/>
    <col min="3602" max="3602" width="10.7109375" style="27" customWidth="1"/>
    <col min="3603" max="3840" width="9.140625" style="27" customWidth="1"/>
    <col min="3841" max="3841" width="5.57421875" style="27" customWidth="1"/>
    <col min="3842" max="3842" width="17.57421875" style="27" customWidth="1"/>
    <col min="3843" max="3846" width="9.140625" style="27" customWidth="1"/>
    <col min="3847" max="3847" width="10.8515625" style="27" customWidth="1"/>
    <col min="3848" max="3848" width="9.140625" style="27" customWidth="1"/>
    <col min="3849" max="3849" width="15.00390625" style="27" customWidth="1"/>
    <col min="3850" max="3850" width="14.7109375" style="27" customWidth="1"/>
    <col min="3851" max="3852" width="9.140625" style="27" customWidth="1"/>
    <col min="3853" max="3853" width="11.28125" style="27" customWidth="1"/>
    <col min="3854" max="3855" width="9.140625" style="27" customWidth="1"/>
    <col min="3856" max="3856" width="12.421875" style="27" customWidth="1"/>
    <col min="3857" max="3857" width="9.140625" style="27" customWidth="1"/>
    <col min="3858" max="3858" width="10.7109375" style="27" customWidth="1"/>
    <col min="3859" max="4096" width="9.140625" style="27" customWidth="1"/>
    <col min="4097" max="4097" width="5.57421875" style="27" customWidth="1"/>
    <col min="4098" max="4098" width="17.57421875" style="27" customWidth="1"/>
    <col min="4099" max="4102" width="9.140625" style="27" customWidth="1"/>
    <col min="4103" max="4103" width="10.8515625" style="27" customWidth="1"/>
    <col min="4104" max="4104" width="9.140625" style="27" customWidth="1"/>
    <col min="4105" max="4105" width="15.00390625" style="27" customWidth="1"/>
    <col min="4106" max="4106" width="14.7109375" style="27" customWidth="1"/>
    <col min="4107" max="4108" width="9.140625" style="27" customWidth="1"/>
    <col min="4109" max="4109" width="11.28125" style="27" customWidth="1"/>
    <col min="4110" max="4111" width="9.140625" style="27" customWidth="1"/>
    <col min="4112" max="4112" width="12.421875" style="27" customWidth="1"/>
    <col min="4113" max="4113" width="9.140625" style="27" customWidth="1"/>
    <col min="4114" max="4114" width="10.7109375" style="27" customWidth="1"/>
    <col min="4115" max="4352" width="9.140625" style="27" customWidth="1"/>
    <col min="4353" max="4353" width="5.57421875" style="27" customWidth="1"/>
    <col min="4354" max="4354" width="17.57421875" style="27" customWidth="1"/>
    <col min="4355" max="4358" width="9.140625" style="27" customWidth="1"/>
    <col min="4359" max="4359" width="10.8515625" style="27" customWidth="1"/>
    <col min="4360" max="4360" width="9.140625" style="27" customWidth="1"/>
    <col min="4361" max="4361" width="15.00390625" style="27" customWidth="1"/>
    <col min="4362" max="4362" width="14.7109375" style="27" customWidth="1"/>
    <col min="4363" max="4364" width="9.140625" style="27" customWidth="1"/>
    <col min="4365" max="4365" width="11.28125" style="27" customWidth="1"/>
    <col min="4366" max="4367" width="9.140625" style="27" customWidth="1"/>
    <col min="4368" max="4368" width="12.421875" style="27" customWidth="1"/>
    <col min="4369" max="4369" width="9.140625" style="27" customWidth="1"/>
    <col min="4370" max="4370" width="10.7109375" style="27" customWidth="1"/>
    <col min="4371" max="4608" width="9.140625" style="27" customWidth="1"/>
    <col min="4609" max="4609" width="5.57421875" style="27" customWidth="1"/>
    <col min="4610" max="4610" width="17.57421875" style="27" customWidth="1"/>
    <col min="4611" max="4614" width="9.140625" style="27" customWidth="1"/>
    <col min="4615" max="4615" width="10.8515625" style="27" customWidth="1"/>
    <col min="4616" max="4616" width="9.140625" style="27" customWidth="1"/>
    <col min="4617" max="4617" width="15.00390625" style="27" customWidth="1"/>
    <col min="4618" max="4618" width="14.7109375" style="27" customWidth="1"/>
    <col min="4619" max="4620" width="9.140625" style="27" customWidth="1"/>
    <col min="4621" max="4621" width="11.28125" style="27" customWidth="1"/>
    <col min="4622" max="4623" width="9.140625" style="27" customWidth="1"/>
    <col min="4624" max="4624" width="12.421875" style="27" customWidth="1"/>
    <col min="4625" max="4625" width="9.140625" style="27" customWidth="1"/>
    <col min="4626" max="4626" width="10.7109375" style="27" customWidth="1"/>
    <col min="4627" max="4864" width="9.140625" style="27" customWidth="1"/>
    <col min="4865" max="4865" width="5.57421875" style="27" customWidth="1"/>
    <col min="4866" max="4866" width="17.57421875" style="27" customWidth="1"/>
    <col min="4867" max="4870" width="9.140625" style="27" customWidth="1"/>
    <col min="4871" max="4871" width="10.8515625" style="27" customWidth="1"/>
    <col min="4872" max="4872" width="9.140625" style="27" customWidth="1"/>
    <col min="4873" max="4873" width="15.00390625" style="27" customWidth="1"/>
    <col min="4874" max="4874" width="14.7109375" style="27" customWidth="1"/>
    <col min="4875" max="4876" width="9.140625" style="27" customWidth="1"/>
    <col min="4877" max="4877" width="11.28125" style="27" customWidth="1"/>
    <col min="4878" max="4879" width="9.140625" style="27" customWidth="1"/>
    <col min="4880" max="4880" width="12.421875" style="27" customWidth="1"/>
    <col min="4881" max="4881" width="9.140625" style="27" customWidth="1"/>
    <col min="4882" max="4882" width="10.7109375" style="27" customWidth="1"/>
    <col min="4883" max="5120" width="9.140625" style="27" customWidth="1"/>
    <col min="5121" max="5121" width="5.57421875" style="27" customWidth="1"/>
    <col min="5122" max="5122" width="17.57421875" style="27" customWidth="1"/>
    <col min="5123" max="5126" width="9.140625" style="27" customWidth="1"/>
    <col min="5127" max="5127" width="10.8515625" style="27" customWidth="1"/>
    <col min="5128" max="5128" width="9.140625" style="27" customWidth="1"/>
    <col min="5129" max="5129" width="15.00390625" style="27" customWidth="1"/>
    <col min="5130" max="5130" width="14.7109375" style="27" customWidth="1"/>
    <col min="5131" max="5132" width="9.140625" style="27" customWidth="1"/>
    <col min="5133" max="5133" width="11.28125" style="27" customWidth="1"/>
    <col min="5134" max="5135" width="9.140625" style="27" customWidth="1"/>
    <col min="5136" max="5136" width="12.421875" style="27" customWidth="1"/>
    <col min="5137" max="5137" width="9.140625" style="27" customWidth="1"/>
    <col min="5138" max="5138" width="10.7109375" style="27" customWidth="1"/>
    <col min="5139" max="5376" width="9.140625" style="27" customWidth="1"/>
    <col min="5377" max="5377" width="5.57421875" style="27" customWidth="1"/>
    <col min="5378" max="5378" width="17.57421875" style="27" customWidth="1"/>
    <col min="5379" max="5382" width="9.140625" style="27" customWidth="1"/>
    <col min="5383" max="5383" width="10.8515625" style="27" customWidth="1"/>
    <col min="5384" max="5384" width="9.140625" style="27" customWidth="1"/>
    <col min="5385" max="5385" width="15.00390625" style="27" customWidth="1"/>
    <col min="5386" max="5386" width="14.7109375" style="27" customWidth="1"/>
    <col min="5387" max="5388" width="9.140625" style="27" customWidth="1"/>
    <col min="5389" max="5389" width="11.28125" style="27" customWidth="1"/>
    <col min="5390" max="5391" width="9.140625" style="27" customWidth="1"/>
    <col min="5392" max="5392" width="12.421875" style="27" customWidth="1"/>
    <col min="5393" max="5393" width="9.140625" style="27" customWidth="1"/>
    <col min="5394" max="5394" width="10.7109375" style="27" customWidth="1"/>
    <col min="5395" max="5632" width="9.140625" style="27" customWidth="1"/>
    <col min="5633" max="5633" width="5.57421875" style="27" customWidth="1"/>
    <col min="5634" max="5634" width="17.57421875" style="27" customWidth="1"/>
    <col min="5635" max="5638" width="9.140625" style="27" customWidth="1"/>
    <col min="5639" max="5639" width="10.8515625" style="27" customWidth="1"/>
    <col min="5640" max="5640" width="9.140625" style="27" customWidth="1"/>
    <col min="5641" max="5641" width="15.00390625" style="27" customWidth="1"/>
    <col min="5642" max="5642" width="14.7109375" style="27" customWidth="1"/>
    <col min="5643" max="5644" width="9.140625" style="27" customWidth="1"/>
    <col min="5645" max="5645" width="11.28125" style="27" customWidth="1"/>
    <col min="5646" max="5647" width="9.140625" style="27" customWidth="1"/>
    <col min="5648" max="5648" width="12.421875" style="27" customWidth="1"/>
    <col min="5649" max="5649" width="9.140625" style="27" customWidth="1"/>
    <col min="5650" max="5650" width="10.7109375" style="27" customWidth="1"/>
    <col min="5651" max="5888" width="9.140625" style="27" customWidth="1"/>
    <col min="5889" max="5889" width="5.57421875" style="27" customWidth="1"/>
    <col min="5890" max="5890" width="17.57421875" style="27" customWidth="1"/>
    <col min="5891" max="5894" width="9.140625" style="27" customWidth="1"/>
    <col min="5895" max="5895" width="10.8515625" style="27" customWidth="1"/>
    <col min="5896" max="5896" width="9.140625" style="27" customWidth="1"/>
    <col min="5897" max="5897" width="15.00390625" style="27" customWidth="1"/>
    <col min="5898" max="5898" width="14.7109375" style="27" customWidth="1"/>
    <col min="5899" max="5900" width="9.140625" style="27" customWidth="1"/>
    <col min="5901" max="5901" width="11.28125" style="27" customWidth="1"/>
    <col min="5902" max="5903" width="9.140625" style="27" customWidth="1"/>
    <col min="5904" max="5904" width="12.421875" style="27" customWidth="1"/>
    <col min="5905" max="5905" width="9.140625" style="27" customWidth="1"/>
    <col min="5906" max="5906" width="10.7109375" style="27" customWidth="1"/>
    <col min="5907" max="6144" width="9.140625" style="27" customWidth="1"/>
    <col min="6145" max="6145" width="5.57421875" style="27" customWidth="1"/>
    <col min="6146" max="6146" width="17.57421875" style="27" customWidth="1"/>
    <col min="6147" max="6150" width="9.140625" style="27" customWidth="1"/>
    <col min="6151" max="6151" width="10.8515625" style="27" customWidth="1"/>
    <col min="6152" max="6152" width="9.140625" style="27" customWidth="1"/>
    <col min="6153" max="6153" width="15.00390625" style="27" customWidth="1"/>
    <col min="6154" max="6154" width="14.7109375" style="27" customWidth="1"/>
    <col min="6155" max="6156" width="9.140625" style="27" customWidth="1"/>
    <col min="6157" max="6157" width="11.28125" style="27" customWidth="1"/>
    <col min="6158" max="6159" width="9.140625" style="27" customWidth="1"/>
    <col min="6160" max="6160" width="12.421875" style="27" customWidth="1"/>
    <col min="6161" max="6161" width="9.140625" style="27" customWidth="1"/>
    <col min="6162" max="6162" width="10.7109375" style="27" customWidth="1"/>
    <col min="6163" max="6400" width="9.140625" style="27" customWidth="1"/>
    <col min="6401" max="6401" width="5.57421875" style="27" customWidth="1"/>
    <col min="6402" max="6402" width="17.57421875" style="27" customWidth="1"/>
    <col min="6403" max="6406" width="9.140625" style="27" customWidth="1"/>
    <col min="6407" max="6407" width="10.8515625" style="27" customWidth="1"/>
    <col min="6408" max="6408" width="9.140625" style="27" customWidth="1"/>
    <col min="6409" max="6409" width="15.00390625" style="27" customWidth="1"/>
    <col min="6410" max="6410" width="14.7109375" style="27" customWidth="1"/>
    <col min="6411" max="6412" width="9.140625" style="27" customWidth="1"/>
    <col min="6413" max="6413" width="11.28125" style="27" customWidth="1"/>
    <col min="6414" max="6415" width="9.140625" style="27" customWidth="1"/>
    <col min="6416" max="6416" width="12.421875" style="27" customWidth="1"/>
    <col min="6417" max="6417" width="9.140625" style="27" customWidth="1"/>
    <col min="6418" max="6418" width="10.7109375" style="27" customWidth="1"/>
    <col min="6419" max="6656" width="9.140625" style="27" customWidth="1"/>
    <col min="6657" max="6657" width="5.57421875" style="27" customWidth="1"/>
    <col min="6658" max="6658" width="17.57421875" style="27" customWidth="1"/>
    <col min="6659" max="6662" width="9.140625" style="27" customWidth="1"/>
    <col min="6663" max="6663" width="10.8515625" style="27" customWidth="1"/>
    <col min="6664" max="6664" width="9.140625" style="27" customWidth="1"/>
    <col min="6665" max="6665" width="15.00390625" style="27" customWidth="1"/>
    <col min="6666" max="6666" width="14.7109375" style="27" customWidth="1"/>
    <col min="6667" max="6668" width="9.140625" style="27" customWidth="1"/>
    <col min="6669" max="6669" width="11.28125" style="27" customWidth="1"/>
    <col min="6670" max="6671" width="9.140625" style="27" customWidth="1"/>
    <col min="6672" max="6672" width="12.421875" style="27" customWidth="1"/>
    <col min="6673" max="6673" width="9.140625" style="27" customWidth="1"/>
    <col min="6674" max="6674" width="10.7109375" style="27" customWidth="1"/>
    <col min="6675" max="6912" width="9.140625" style="27" customWidth="1"/>
    <col min="6913" max="6913" width="5.57421875" style="27" customWidth="1"/>
    <col min="6914" max="6914" width="17.57421875" style="27" customWidth="1"/>
    <col min="6915" max="6918" width="9.140625" style="27" customWidth="1"/>
    <col min="6919" max="6919" width="10.8515625" style="27" customWidth="1"/>
    <col min="6920" max="6920" width="9.140625" style="27" customWidth="1"/>
    <col min="6921" max="6921" width="15.00390625" style="27" customWidth="1"/>
    <col min="6922" max="6922" width="14.7109375" style="27" customWidth="1"/>
    <col min="6923" max="6924" width="9.140625" style="27" customWidth="1"/>
    <col min="6925" max="6925" width="11.28125" style="27" customWidth="1"/>
    <col min="6926" max="6927" width="9.140625" style="27" customWidth="1"/>
    <col min="6928" max="6928" width="12.421875" style="27" customWidth="1"/>
    <col min="6929" max="6929" width="9.140625" style="27" customWidth="1"/>
    <col min="6930" max="6930" width="10.7109375" style="27" customWidth="1"/>
    <col min="6931" max="7168" width="9.140625" style="27" customWidth="1"/>
    <col min="7169" max="7169" width="5.57421875" style="27" customWidth="1"/>
    <col min="7170" max="7170" width="17.57421875" style="27" customWidth="1"/>
    <col min="7171" max="7174" width="9.140625" style="27" customWidth="1"/>
    <col min="7175" max="7175" width="10.8515625" style="27" customWidth="1"/>
    <col min="7176" max="7176" width="9.140625" style="27" customWidth="1"/>
    <col min="7177" max="7177" width="15.00390625" style="27" customWidth="1"/>
    <col min="7178" max="7178" width="14.7109375" style="27" customWidth="1"/>
    <col min="7179" max="7180" width="9.140625" style="27" customWidth="1"/>
    <col min="7181" max="7181" width="11.28125" style="27" customWidth="1"/>
    <col min="7182" max="7183" width="9.140625" style="27" customWidth="1"/>
    <col min="7184" max="7184" width="12.421875" style="27" customWidth="1"/>
    <col min="7185" max="7185" width="9.140625" style="27" customWidth="1"/>
    <col min="7186" max="7186" width="10.7109375" style="27" customWidth="1"/>
    <col min="7187" max="7424" width="9.140625" style="27" customWidth="1"/>
    <col min="7425" max="7425" width="5.57421875" style="27" customWidth="1"/>
    <col min="7426" max="7426" width="17.57421875" style="27" customWidth="1"/>
    <col min="7427" max="7430" width="9.140625" style="27" customWidth="1"/>
    <col min="7431" max="7431" width="10.8515625" style="27" customWidth="1"/>
    <col min="7432" max="7432" width="9.140625" style="27" customWidth="1"/>
    <col min="7433" max="7433" width="15.00390625" style="27" customWidth="1"/>
    <col min="7434" max="7434" width="14.7109375" style="27" customWidth="1"/>
    <col min="7435" max="7436" width="9.140625" style="27" customWidth="1"/>
    <col min="7437" max="7437" width="11.28125" style="27" customWidth="1"/>
    <col min="7438" max="7439" width="9.140625" style="27" customWidth="1"/>
    <col min="7440" max="7440" width="12.421875" style="27" customWidth="1"/>
    <col min="7441" max="7441" width="9.140625" style="27" customWidth="1"/>
    <col min="7442" max="7442" width="10.7109375" style="27" customWidth="1"/>
    <col min="7443" max="7680" width="9.140625" style="27" customWidth="1"/>
    <col min="7681" max="7681" width="5.57421875" style="27" customWidth="1"/>
    <col min="7682" max="7682" width="17.57421875" style="27" customWidth="1"/>
    <col min="7683" max="7686" width="9.140625" style="27" customWidth="1"/>
    <col min="7687" max="7687" width="10.8515625" style="27" customWidth="1"/>
    <col min="7688" max="7688" width="9.140625" style="27" customWidth="1"/>
    <col min="7689" max="7689" width="15.00390625" style="27" customWidth="1"/>
    <col min="7690" max="7690" width="14.7109375" style="27" customWidth="1"/>
    <col min="7691" max="7692" width="9.140625" style="27" customWidth="1"/>
    <col min="7693" max="7693" width="11.28125" style="27" customWidth="1"/>
    <col min="7694" max="7695" width="9.140625" style="27" customWidth="1"/>
    <col min="7696" max="7696" width="12.421875" style="27" customWidth="1"/>
    <col min="7697" max="7697" width="9.140625" style="27" customWidth="1"/>
    <col min="7698" max="7698" width="10.7109375" style="27" customWidth="1"/>
    <col min="7699" max="7936" width="9.140625" style="27" customWidth="1"/>
    <col min="7937" max="7937" width="5.57421875" style="27" customWidth="1"/>
    <col min="7938" max="7938" width="17.57421875" style="27" customWidth="1"/>
    <col min="7939" max="7942" width="9.140625" style="27" customWidth="1"/>
    <col min="7943" max="7943" width="10.8515625" style="27" customWidth="1"/>
    <col min="7944" max="7944" width="9.140625" style="27" customWidth="1"/>
    <col min="7945" max="7945" width="15.00390625" style="27" customWidth="1"/>
    <col min="7946" max="7946" width="14.7109375" style="27" customWidth="1"/>
    <col min="7947" max="7948" width="9.140625" style="27" customWidth="1"/>
    <col min="7949" max="7949" width="11.28125" style="27" customWidth="1"/>
    <col min="7950" max="7951" width="9.140625" style="27" customWidth="1"/>
    <col min="7952" max="7952" width="12.421875" style="27" customWidth="1"/>
    <col min="7953" max="7953" width="9.140625" style="27" customWidth="1"/>
    <col min="7954" max="7954" width="10.7109375" style="27" customWidth="1"/>
    <col min="7955" max="8192" width="9.140625" style="27" customWidth="1"/>
    <col min="8193" max="8193" width="5.57421875" style="27" customWidth="1"/>
    <col min="8194" max="8194" width="17.57421875" style="27" customWidth="1"/>
    <col min="8195" max="8198" width="9.140625" style="27" customWidth="1"/>
    <col min="8199" max="8199" width="10.8515625" style="27" customWidth="1"/>
    <col min="8200" max="8200" width="9.140625" style="27" customWidth="1"/>
    <col min="8201" max="8201" width="15.00390625" style="27" customWidth="1"/>
    <col min="8202" max="8202" width="14.7109375" style="27" customWidth="1"/>
    <col min="8203" max="8204" width="9.140625" style="27" customWidth="1"/>
    <col min="8205" max="8205" width="11.28125" style="27" customWidth="1"/>
    <col min="8206" max="8207" width="9.140625" style="27" customWidth="1"/>
    <col min="8208" max="8208" width="12.421875" style="27" customWidth="1"/>
    <col min="8209" max="8209" width="9.140625" style="27" customWidth="1"/>
    <col min="8210" max="8210" width="10.7109375" style="27" customWidth="1"/>
    <col min="8211" max="8448" width="9.140625" style="27" customWidth="1"/>
    <col min="8449" max="8449" width="5.57421875" style="27" customWidth="1"/>
    <col min="8450" max="8450" width="17.57421875" style="27" customWidth="1"/>
    <col min="8451" max="8454" width="9.140625" style="27" customWidth="1"/>
    <col min="8455" max="8455" width="10.8515625" style="27" customWidth="1"/>
    <col min="8456" max="8456" width="9.140625" style="27" customWidth="1"/>
    <col min="8457" max="8457" width="15.00390625" style="27" customWidth="1"/>
    <col min="8458" max="8458" width="14.7109375" style="27" customWidth="1"/>
    <col min="8459" max="8460" width="9.140625" style="27" customWidth="1"/>
    <col min="8461" max="8461" width="11.28125" style="27" customWidth="1"/>
    <col min="8462" max="8463" width="9.140625" style="27" customWidth="1"/>
    <col min="8464" max="8464" width="12.421875" style="27" customWidth="1"/>
    <col min="8465" max="8465" width="9.140625" style="27" customWidth="1"/>
    <col min="8466" max="8466" width="10.7109375" style="27" customWidth="1"/>
    <col min="8467" max="8704" width="9.140625" style="27" customWidth="1"/>
    <col min="8705" max="8705" width="5.57421875" style="27" customWidth="1"/>
    <col min="8706" max="8706" width="17.57421875" style="27" customWidth="1"/>
    <col min="8707" max="8710" width="9.140625" style="27" customWidth="1"/>
    <col min="8711" max="8711" width="10.8515625" style="27" customWidth="1"/>
    <col min="8712" max="8712" width="9.140625" style="27" customWidth="1"/>
    <col min="8713" max="8713" width="15.00390625" style="27" customWidth="1"/>
    <col min="8714" max="8714" width="14.7109375" style="27" customWidth="1"/>
    <col min="8715" max="8716" width="9.140625" style="27" customWidth="1"/>
    <col min="8717" max="8717" width="11.28125" style="27" customWidth="1"/>
    <col min="8718" max="8719" width="9.140625" style="27" customWidth="1"/>
    <col min="8720" max="8720" width="12.421875" style="27" customWidth="1"/>
    <col min="8721" max="8721" width="9.140625" style="27" customWidth="1"/>
    <col min="8722" max="8722" width="10.7109375" style="27" customWidth="1"/>
    <col min="8723" max="8960" width="9.140625" style="27" customWidth="1"/>
    <col min="8961" max="8961" width="5.57421875" style="27" customWidth="1"/>
    <col min="8962" max="8962" width="17.57421875" style="27" customWidth="1"/>
    <col min="8963" max="8966" width="9.140625" style="27" customWidth="1"/>
    <col min="8967" max="8967" width="10.8515625" style="27" customWidth="1"/>
    <col min="8968" max="8968" width="9.140625" style="27" customWidth="1"/>
    <col min="8969" max="8969" width="15.00390625" style="27" customWidth="1"/>
    <col min="8970" max="8970" width="14.7109375" style="27" customWidth="1"/>
    <col min="8971" max="8972" width="9.140625" style="27" customWidth="1"/>
    <col min="8973" max="8973" width="11.28125" style="27" customWidth="1"/>
    <col min="8974" max="8975" width="9.140625" style="27" customWidth="1"/>
    <col min="8976" max="8976" width="12.421875" style="27" customWidth="1"/>
    <col min="8977" max="8977" width="9.140625" style="27" customWidth="1"/>
    <col min="8978" max="8978" width="10.7109375" style="27" customWidth="1"/>
    <col min="8979" max="9216" width="9.140625" style="27" customWidth="1"/>
    <col min="9217" max="9217" width="5.57421875" style="27" customWidth="1"/>
    <col min="9218" max="9218" width="17.57421875" style="27" customWidth="1"/>
    <col min="9219" max="9222" width="9.140625" style="27" customWidth="1"/>
    <col min="9223" max="9223" width="10.8515625" style="27" customWidth="1"/>
    <col min="9224" max="9224" width="9.140625" style="27" customWidth="1"/>
    <col min="9225" max="9225" width="15.00390625" style="27" customWidth="1"/>
    <col min="9226" max="9226" width="14.7109375" style="27" customWidth="1"/>
    <col min="9227" max="9228" width="9.140625" style="27" customWidth="1"/>
    <col min="9229" max="9229" width="11.28125" style="27" customWidth="1"/>
    <col min="9230" max="9231" width="9.140625" style="27" customWidth="1"/>
    <col min="9232" max="9232" width="12.421875" style="27" customWidth="1"/>
    <col min="9233" max="9233" width="9.140625" style="27" customWidth="1"/>
    <col min="9234" max="9234" width="10.7109375" style="27" customWidth="1"/>
    <col min="9235" max="9472" width="9.140625" style="27" customWidth="1"/>
    <col min="9473" max="9473" width="5.57421875" style="27" customWidth="1"/>
    <col min="9474" max="9474" width="17.57421875" style="27" customWidth="1"/>
    <col min="9475" max="9478" width="9.140625" style="27" customWidth="1"/>
    <col min="9479" max="9479" width="10.8515625" style="27" customWidth="1"/>
    <col min="9480" max="9480" width="9.140625" style="27" customWidth="1"/>
    <col min="9481" max="9481" width="15.00390625" style="27" customWidth="1"/>
    <col min="9482" max="9482" width="14.7109375" style="27" customWidth="1"/>
    <col min="9483" max="9484" width="9.140625" style="27" customWidth="1"/>
    <col min="9485" max="9485" width="11.28125" style="27" customWidth="1"/>
    <col min="9486" max="9487" width="9.140625" style="27" customWidth="1"/>
    <col min="9488" max="9488" width="12.421875" style="27" customWidth="1"/>
    <col min="9489" max="9489" width="9.140625" style="27" customWidth="1"/>
    <col min="9490" max="9490" width="10.7109375" style="27" customWidth="1"/>
    <col min="9491" max="9728" width="9.140625" style="27" customWidth="1"/>
    <col min="9729" max="9729" width="5.57421875" style="27" customWidth="1"/>
    <col min="9730" max="9730" width="17.57421875" style="27" customWidth="1"/>
    <col min="9731" max="9734" width="9.140625" style="27" customWidth="1"/>
    <col min="9735" max="9735" width="10.8515625" style="27" customWidth="1"/>
    <col min="9736" max="9736" width="9.140625" style="27" customWidth="1"/>
    <col min="9737" max="9737" width="15.00390625" style="27" customWidth="1"/>
    <col min="9738" max="9738" width="14.7109375" style="27" customWidth="1"/>
    <col min="9739" max="9740" width="9.140625" style="27" customWidth="1"/>
    <col min="9741" max="9741" width="11.28125" style="27" customWidth="1"/>
    <col min="9742" max="9743" width="9.140625" style="27" customWidth="1"/>
    <col min="9744" max="9744" width="12.421875" style="27" customWidth="1"/>
    <col min="9745" max="9745" width="9.140625" style="27" customWidth="1"/>
    <col min="9746" max="9746" width="10.7109375" style="27" customWidth="1"/>
    <col min="9747" max="9984" width="9.140625" style="27" customWidth="1"/>
    <col min="9985" max="9985" width="5.57421875" style="27" customWidth="1"/>
    <col min="9986" max="9986" width="17.57421875" style="27" customWidth="1"/>
    <col min="9987" max="9990" width="9.140625" style="27" customWidth="1"/>
    <col min="9991" max="9991" width="10.8515625" style="27" customWidth="1"/>
    <col min="9992" max="9992" width="9.140625" style="27" customWidth="1"/>
    <col min="9993" max="9993" width="15.00390625" style="27" customWidth="1"/>
    <col min="9994" max="9994" width="14.7109375" style="27" customWidth="1"/>
    <col min="9995" max="9996" width="9.140625" style="27" customWidth="1"/>
    <col min="9997" max="9997" width="11.28125" style="27" customWidth="1"/>
    <col min="9998" max="9999" width="9.140625" style="27" customWidth="1"/>
    <col min="10000" max="10000" width="12.421875" style="27" customWidth="1"/>
    <col min="10001" max="10001" width="9.140625" style="27" customWidth="1"/>
    <col min="10002" max="10002" width="10.7109375" style="27" customWidth="1"/>
    <col min="10003" max="10240" width="9.140625" style="27" customWidth="1"/>
    <col min="10241" max="10241" width="5.57421875" style="27" customWidth="1"/>
    <col min="10242" max="10242" width="17.57421875" style="27" customWidth="1"/>
    <col min="10243" max="10246" width="9.140625" style="27" customWidth="1"/>
    <col min="10247" max="10247" width="10.8515625" style="27" customWidth="1"/>
    <col min="10248" max="10248" width="9.140625" style="27" customWidth="1"/>
    <col min="10249" max="10249" width="15.00390625" style="27" customWidth="1"/>
    <col min="10250" max="10250" width="14.7109375" style="27" customWidth="1"/>
    <col min="10251" max="10252" width="9.140625" style="27" customWidth="1"/>
    <col min="10253" max="10253" width="11.28125" style="27" customWidth="1"/>
    <col min="10254" max="10255" width="9.140625" style="27" customWidth="1"/>
    <col min="10256" max="10256" width="12.421875" style="27" customWidth="1"/>
    <col min="10257" max="10257" width="9.140625" style="27" customWidth="1"/>
    <col min="10258" max="10258" width="10.7109375" style="27" customWidth="1"/>
    <col min="10259" max="10496" width="9.140625" style="27" customWidth="1"/>
    <col min="10497" max="10497" width="5.57421875" style="27" customWidth="1"/>
    <col min="10498" max="10498" width="17.57421875" style="27" customWidth="1"/>
    <col min="10499" max="10502" width="9.140625" style="27" customWidth="1"/>
    <col min="10503" max="10503" width="10.8515625" style="27" customWidth="1"/>
    <col min="10504" max="10504" width="9.140625" style="27" customWidth="1"/>
    <col min="10505" max="10505" width="15.00390625" style="27" customWidth="1"/>
    <col min="10506" max="10506" width="14.7109375" style="27" customWidth="1"/>
    <col min="10507" max="10508" width="9.140625" style="27" customWidth="1"/>
    <col min="10509" max="10509" width="11.28125" style="27" customWidth="1"/>
    <col min="10510" max="10511" width="9.140625" style="27" customWidth="1"/>
    <col min="10512" max="10512" width="12.421875" style="27" customWidth="1"/>
    <col min="10513" max="10513" width="9.140625" style="27" customWidth="1"/>
    <col min="10514" max="10514" width="10.7109375" style="27" customWidth="1"/>
    <col min="10515" max="10752" width="9.140625" style="27" customWidth="1"/>
    <col min="10753" max="10753" width="5.57421875" style="27" customWidth="1"/>
    <col min="10754" max="10754" width="17.57421875" style="27" customWidth="1"/>
    <col min="10755" max="10758" width="9.140625" style="27" customWidth="1"/>
    <col min="10759" max="10759" width="10.8515625" style="27" customWidth="1"/>
    <col min="10760" max="10760" width="9.140625" style="27" customWidth="1"/>
    <col min="10761" max="10761" width="15.00390625" style="27" customWidth="1"/>
    <col min="10762" max="10762" width="14.7109375" style="27" customWidth="1"/>
    <col min="10763" max="10764" width="9.140625" style="27" customWidth="1"/>
    <col min="10765" max="10765" width="11.28125" style="27" customWidth="1"/>
    <col min="10766" max="10767" width="9.140625" style="27" customWidth="1"/>
    <col min="10768" max="10768" width="12.421875" style="27" customWidth="1"/>
    <col min="10769" max="10769" width="9.140625" style="27" customWidth="1"/>
    <col min="10770" max="10770" width="10.7109375" style="27" customWidth="1"/>
    <col min="10771" max="11008" width="9.140625" style="27" customWidth="1"/>
    <col min="11009" max="11009" width="5.57421875" style="27" customWidth="1"/>
    <col min="11010" max="11010" width="17.57421875" style="27" customWidth="1"/>
    <col min="11011" max="11014" width="9.140625" style="27" customWidth="1"/>
    <col min="11015" max="11015" width="10.8515625" style="27" customWidth="1"/>
    <col min="11016" max="11016" width="9.140625" style="27" customWidth="1"/>
    <col min="11017" max="11017" width="15.00390625" style="27" customWidth="1"/>
    <col min="11018" max="11018" width="14.7109375" style="27" customWidth="1"/>
    <col min="11019" max="11020" width="9.140625" style="27" customWidth="1"/>
    <col min="11021" max="11021" width="11.28125" style="27" customWidth="1"/>
    <col min="11022" max="11023" width="9.140625" style="27" customWidth="1"/>
    <col min="11024" max="11024" width="12.421875" style="27" customWidth="1"/>
    <col min="11025" max="11025" width="9.140625" style="27" customWidth="1"/>
    <col min="11026" max="11026" width="10.7109375" style="27" customWidth="1"/>
    <col min="11027" max="11264" width="9.140625" style="27" customWidth="1"/>
    <col min="11265" max="11265" width="5.57421875" style="27" customWidth="1"/>
    <col min="11266" max="11266" width="17.57421875" style="27" customWidth="1"/>
    <col min="11267" max="11270" width="9.140625" style="27" customWidth="1"/>
    <col min="11271" max="11271" width="10.8515625" style="27" customWidth="1"/>
    <col min="11272" max="11272" width="9.140625" style="27" customWidth="1"/>
    <col min="11273" max="11273" width="15.00390625" style="27" customWidth="1"/>
    <col min="11274" max="11274" width="14.7109375" style="27" customWidth="1"/>
    <col min="11275" max="11276" width="9.140625" style="27" customWidth="1"/>
    <col min="11277" max="11277" width="11.28125" style="27" customWidth="1"/>
    <col min="11278" max="11279" width="9.140625" style="27" customWidth="1"/>
    <col min="11280" max="11280" width="12.421875" style="27" customWidth="1"/>
    <col min="11281" max="11281" width="9.140625" style="27" customWidth="1"/>
    <col min="11282" max="11282" width="10.7109375" style="27" customWidth="1"/>
    <col min="11283" max="11520" width="9.140625" style="27" customWidth="1"/>
    <col min="11521" max="11521" width="5.57421875" style="27" customWidth="1"/>
    <col min="11522" max="11522" width="17.57421875" style="27" customWidth="1"/>
    <col min="11523" max="11526" width="9.140625" style="27" customWidth="1"/>
    <col min="11527" max="11527" width="10.8515625" style="27" customWidth="1"/>
    <col min="11528" max="11528" width="9.140625" style="27" customWidth="1"/>
    <col min="11529" max="11529" width="15.00390625" style="27" customWidth="1"/>
    <col min="11530" max="11530" width="14.7109375" style="27" customWidth="1"/>
    <col min="11531" max="11532" width="9.140625" style="27" customWidth="1"/>
    <col min="11533" max="11533" width="11.28125" style="27" customWidth="1"/>
    <col min="11534" max="11535" width="9.140625" style="27" customWidth="1"/>
    <col min="11536" max="11536" width="12.421875" style="27" customWidth="1"/>
    <col min="11537" max="11537" width="9.140625" style="27" customWidth="1"/>
    <col min="11538" max="11538" width="10.7109375" style="27" customWidth="1"/>
    <col min="11539" max="11776" width="9.140625" style="27" customWidth="1"/>
    <col min="11777" max="11777" width="5.57421875" style="27" customWidth="1"/>
    <col min="11778" max="11778" width="17.57421875" style="27" customWidth="1"/>
    <col min="11779" max="11782" width="9.140625" style="27" customWidth="1"/>
    <col min="11783" max="11783" width="10.8515625" style="27" customWidth="1"/>
    <col min="11784" max="11784" width="9.140625" style="27" customWidth="1"/>
    <col min="11785" max="11785" width="15.00390625" style="27" customWidth="1"/>
    <col min="11786" max="11786" width="14.7109375" style="27" customWidth="1"/>
    <col min="11787" max="11788" width="9.140625" style="27" customWidth="1"/>
    <col min="11789" max="11789" width="11.28125" style="27" customWidth="1"/>
    <col min="11790" max="11791" width="9.140625" style="27" customWidth="1"/>
    <col min="11792" max="11792" width="12.421875" style="27" customWidth="1"/>
    <col min="11793" max="11793" width="9.140625" style="27" customWidth="1"/>
    <col min="11794" max="11794" width="10.7109375" style="27" customWidth="1"/>
    <col min="11795" max="12032" width="9.140625" style="27" customWidth="1"/>
    <col min="12033" max="12033" width="5.57421875" style="27" customWidth="1"/>
    <col min="12034" max="12034" width="17.57421875" style="27" customWidth="1"/>
    <col min="12035" max="12038" width="9.140625" style="27" customWidth="1"/>
    <col min="12039" max="12039" width="10.8515625" style="27" customWidth="1"/>
    <col min="12040" max="12040" width="9.140625" style="27" customWidth="1"/>
    <col min="12041" max="12041" width="15.00390625" style="27" customWidth="1"/>
    <col min="12042" max="12042" width="14.7109375" style="27" customWidth="1"/>
    <col min="12043" max="12044" width="9.140625" style="27" customWidth="1"/>
    <col min="12045" max="12045" width="11.28125" style="27" customWidth="1"/>
    <col min="12046" max="12047" width="9.140625" style="27" customWidth="1"/>
    <col min="12048" max="12048" width="12.421875" style="27" customWidth="1"/>
    <col min="12049" max="12049" width="9.140625" style="27" customWidth="1"/>
    <col min="12050" max="12050" width="10.7109375" style="27" customWidth="1"/>
    <col min="12051" max="12288" width="9.140625" style="27" customWidth="1"/>
    <col min="12289" max="12289" width="5.57421875" style="27" customWidth="1"/>
    <col min="12290" max="12290" width="17.57421875" style="27" customWidth="1"/>
    <col min="12291" max="12294" width="9.140625" style="27" customWidth="1"/>
    <col min="12295" max="12295" width="10.8515625" style="27" customWidth="1"/>
    <col min="12296" max="12296" width="9.140625" style="27" customWidth="1"/>
    <col min="12297" max="12297" width="15.00390625" style="27" customWidth="1"/>
    <col min="12298" max="12298" width="14.7109375" style="27" customWidth="1"/>
    <col min="12299" max="12300" width="9.140625" style="27" customWidth="1"/>
    <col min="12301" max="12301" width="11.28125" style="27" customWidth="1"/>
    <col min="12302" max="12303" width="9.140625" style="27" customWidth="1"/>
    <col min="12304" max="12304" width="12.421875" style="27" customWidth="1"/>
    <col min="12305" max="12305" width="9.140625" style="27" customWidth="1"/>
    <col min="12306" max="12306" width="10.7109375" style="27" customWidth="1"/>
    <col min="12307" max="12544" width="9.140625" style="27" customWidth="1"/>
    <col min="12545" max="12545" width="5.57421875" style="27" customWidth="1"/>
    <col min="12546" max="12546" width="17.57421875" style="27" customWidth="1"/>
    <col min="12547" max="12550" width="9.140625" style="27" customWidth="1"/>
    <col min="12551" max="12551" width="10.8515625" style="27" customWidth="1"/>
    <col min="12552" max="12552" width="9.140625" style="27" customWidth="1"/>
    <col min="12553" max="12553" width="15.00390625" style="27" customWidth="1"/>
    <col min="12554" max="12554" width="14.7109375" style="27" customWidth="1"/>
    <col min="12555" max="12556" width="9.140625" style="27" customWidth="1"/>
    <col min="12557" max="12557" width="11.28125" style="27" customWidth="1"/>
    <col min="12558" max="12559" width="9.140625" style="27" customWidth="1"/>
    <col min="12560" max="12560" width="12.421875" style="27" customWidth="1"/>
    <col min="12561" max="12561" width="9.140625" style="27" customWidth="1"/>
    <col min="12562" max="12562" width="10.7109375" style="27" customWidth="1"/>
    <col min="12563" max="12800" width="9.140625" style="27" customWidth="1"/>
    <col min="12801" max="12801" width="5.57421875" style="27" customWidth="1"/>
    <col min="12802" max="12802" width="17.57421875" style="27" customWidth="1"/>
    <col min="12803" max="12806" width="9.140625" style="27" customWidth="1"/>
    <col min="12807" max="12807" width="10.8515625" style="27" customWidth="1"/>
    <col min="12808" max="12808" width="9.140625" style="27" customWidth="1"/>
    <col min="12809" max="12809" width="15.00390625" style="27" customWidth="1"/>
    <col min="12810" max="12810" width="14.7109375" style="27" customWidth="1"/>
    <col min="12811" max="12812" width="9.140625" style="27" customWidth="1"/>
    <col min="12813" max="12813" width="11.28125" style="27" customWidth="1"/>
    <col min="12814" max="12815" width="9.140625" style="27" customWidth="1"/>
    <col min="12816" max="12816" width="12.421875" style="27" customWidth="1"/>
    <col min="12817" max="12817" width="9.140625" style="27" customWidth="1"/>
    <col min="12818" max="12818" width="10.7109375" style="27" customWidth="1"/>
    <col min="12819" max="13056" width="9.140625" style="27" customWidth="1"/>
    <col min="13057" max="13057" width="5.57421875" style="27" customWidth="1"/>
    <col min="13058" max="13058" width="17.57421875" style="27" customWidth="1"/>
    <col min="13059" max="13062" width="9.140625" style="27" customWidth="1"/>
    <col min="13063" max="13063" width="10.8515625" style="27" customWidth="1"/>
    <col min="13064" max="13064" width="9.140625" style="27" customWidth="1"/>
    <col min="13065" max="13065" width="15.00390625" style="27" customWidth="1"/>
    <col min="13066" max="13066" width="14.7109375" style="27" customWidth="1"/>
    <col min="13067" max="13068" width="9.140625" style="27" customWidth="1"/>
    <col min="13069" max="13069" width="11.28125" style="27" customWidth="1"/>
    <col min="13070" max="13071" width="9.140625" style="27" customWidth="1"/>
    <col min="13072" max="13072" width="12.421875" style="27" customWidth="1"/>
    <col min="13073" max="13073" width="9.140625" style="27" customWidth="1"/>
    <col min="13074" max="13074" width="10.7109375" style="27" customWidth="1"/>
    <col min="13075" max="13312" width="9.140625" style="27" customWidth="1"/>
    <col min="13313" max="13313" width="5.57421875" style="27" customWidth="1"/>
    <col min="13314" max="13314" width="17.57421875" style="27" customWidth="1"/>
    <col min="13315" max="13318" width="9.140625" style="27" customWidth="1"/>
    <col min="13319" max="13319" width="10.8515625" style="27" customWidth="1"/>
    <col min="13320" max="13320" width="9.140625" style="27" customWidth="1"/>
    <col min="13321" max="13321" width="15.00390625" style="27" customWidth="1"/>
    <col min="13322" max="13322" width="14.7109375" style="27" customWidth="1"/>
    <col min="13323" max="13324" width="9.140625" style="27" customWidth="1"/>
    <col min="13325" max="13325" width="11.28125" style="27" customWidth="1"/>
    <col min="13326" max="13327" width="9.140625" style="27" customWidth="1"/>
    <col min="13328" max="13328" width="12.421875" style="27" customWidth="1"/>
    <col min="13329" max="13329" width="9.140625" style="27" customWidth="1"/>
    <col min="13330" max="13330" width="10.7109375" style="27" customWidth="1"/>
    <col min="13331" max="13568" width="9.140625" style="27" customWidth="1"/>
    <col min="13569" max="13569" width="5.57421875" style="27" customWidth="1"/>
    <col min="13570" max="13570" width="17.57421875" style="27" customWidth="1"/>
    <col min="13571" max="13574" width="9.140625" style="27" customWidth="1"/>
    <col min="13575" max="13575" width="10.8515625" style="27" customWidth="1"/>
    <col min="13576" max="13576" width="9.140625" style="27" customWidth="1"/>
    <col min="13577" max="13577" width="15.00390625" style="27" customWidth="1"/>
    <col min="13578" max="13578" width="14.7109375" style="27" customWidth="1"/>
    <col min="13579" max="13580" width="9.140625" style="27" customWidth="1"/>
    <col min="13581" max="13581" width="11.28125" style="27" customWidth="1"/>
    <col min="13582" max="13583" width="9.140625" style="27" customWidth="1"/>
    <col min="13584" max="13584" width="12.421875" style="27" customWidth="1"/>
    <col min="13585" max="13585" width="9.140625" style="27" customWidth="1"/>
    <col min="13586" max="13586" width="10.7109375" style="27" customWidth="1"/>
    <col min="13587" max="13824" width="9.140625" style="27" customWidth="1"/>
    <col min="13825" max="13825" width="5.57421875" style="27" customWidth="1"/>
    <col min="13826" max="13826" width="17.57421875" style="27" customWidth="1"/>
    <col min="13827" max="13830" width="9.140625" style="27" customWidth="1"/>
    <col min="13831" max="13831" width="10.8515625" style="27" customWidth="1"/>
    <col min="13832" max="13832" width="9.140625" style="27" customWidth="1"/>
    <col min="13833" max="13833" width="15.00390625" style="27" customWidth="1"/>
    <col min="13834" max="13834" width="14.7109375" style="27" customWidth="1"/>
    <col min="13835" max="13836" width="9.140625" style="27" customWidth="1"/>
    <col min="13837" max="13837" width="11.28125" style="27" customWidth="1"/>
    <col min="13838" max="13839" width="9.140625" style="27" customWidth="1"/>
    <col min="13840" max="13840" width="12.421875" style="27" customWidth="1"/>
    <col min="13841" max="13841" width="9.140625" style="27" customWidth="1"/>
    <col min="13842" max="13842" width="10.7109375" style="27" customWidth="1"/>
    <col min="13843" max="14080" width="9.140625" style="27" customWidth="1"/>
    <col min="14081" max="14081" width="5.57421875" style="27" customWidth="1"/>
    <col min="14082" max="14082" width="17.57421875" style="27" customWidth="1"/>
    <col min="14083" max="14086" width="9.140625" style="27" customWidth="1"/>
    <col min="14087" max="14087" width="10.8515625" style="27" customWidth="1"/>
    <col min="14088" max="14088" width="9.140625" style="27" customWidth="1"/>
    <col min="14089" max="14089" width="15.00390625" style="27" customWidth="1"/>
    <col min="14090" max="14090" width="14.7109375" style="27" customWidth="1"/>
    <col min="14091" max="14092" width="9.140625" style="27" customWidth="1"/>
    <col min="14093" max="14093" width="11.28125" style="27" customWidth="1"/>
    <col min="14094" max="14095" width="9.140625" style="27" customWidth="1"/>
    <col min="14096" max="14096" width="12.421875" style="27" customWidth="1"/>
    <col min="14097" max="14097" width="9.140625" style="27" customWidth="1"/>
    <col min="14098" max="14098" width="10.7109375" style="27" customWidth="1"/>
    <col min="14099" max="14336" width="9.140625" style="27" customWidth="1"/>
    <col min="14337" max="14337" width="5.57421875" style="27" customWidth="1"/>
    <col min="14338" max="14338" width="17.57421875" style="27" customWidth="1"/>
    <col min="14339" max="14342" width="9.140625" style="27" customWidth="1"/>
    <col min="14343" max="14343" width="10.8515625" style="27" customWidth="1"/>
    <col min="14344" max="14344" width="9.140625" style="27" customWidth="1"/>
    <col min="14345" max="14345" width="15.00390625" style="27" customWidth="1"/>
    <col min="14346" max="14346" width="14.7109375" style="27" customWidth="1"/>
    <col min="14347" max="14348" width="9.140625" style="27" customWidth="1"/>
    <col min="14349" max="14349" width="11.28125" style="27" customWidth="1"/>
    <col min="14350" max="14351" width="9.140625" style="27" customWidth="1"/>
    <col min="14352" max="14352" width="12.421875" style="27" customWidth="1"/>
    <col min="14353" max="14353" width="9.140625" style="27" customWidth="1"/>
    <col min="14354" max="14354" width="10.7109375" style="27" customWidth="1"/>
    <col min="14355" max="14592" width="9.140625" style="27" customWidth="1"/>
    <col min="14593" max="14593" width="5.57421875" style="27" customWidth="1"/>
    <col min="14594" max="14594" width="17.57421875" style="27" customWidth="1"/>
    <col min="14595" max="14598" width="9.140625" style="27" customWidth="1"/>
    <col min="14599" max="14599" width="10.8515625" style="27" customWidth="1"/>
    <col min="14600" max="14600" width="9.140625" style="27" customWidth="1"/>
    <col min="14601" max="14601" width="15.00390625" style="27" customWidth="1"/>
    <col min="14602" max="14602" width="14.7109375" style="27" customWidth="1"/>
    <col min="14603" max="14604" width="9.140625" style="27" customWidth="1"/>
    <col min="14605" max="14605" width="11.28125" style="27" customWidth="1"/>
    <col min="14606" max="14607" width="9.140625" style="27" customWidth="1"/>
    <col min="14608" max="14608" width="12.421875" style="27" customWidth="1"/>
    <col min="14609" max="14609" width="9.140625" style="27" customWidth="1"/>
    <col min="14610" max="14610" width="10.7109375" style="27" customWidth="1"/>
    <col min="14611" max="14848" width="9.140625" style="27" customWidth="1"/>
    <col min="14849" max="14849" width="5.57421875" style="27" customWidth="1"/>
    <col min="14850" max="14850" width="17.57421875" style="27" customWidth="1"/>
    <col min="14851" max="14854" width="9.140625" style="27" customWidth="1"/>
    <col min="14855" max="14855" width="10.8515625" style="27" customWidth="1"/>
    <col min="14856" max="14856" width="9.140625" style="27" customWidth="1"/>
    <col min="14857" max="14857" width="15.00390625" style="27" customWidth="1"/>
    <col min="14858" max="14858" width="14.7109375" style="27" customWidth="1"/>
    <col min="14859" max="14860" width="9.140625" style="27" customWidth="1"/>
    <col min="14861" max="14861" width="11.28125" style="27" customWidth="1"/>
    <col min="14862" max="14863" width="9.140625" style="27" customWidth="1"/>
    <col min="14864" max="14864" width="12.421875" style="27" customWidth="1"/>
    <col min="14865" max="14865" width="9.140625" style="27" customWidth="1"/>
    <col min="14866" max="14866" width="10.7109375" style="27" customWidth="1"/>
    <col min="14867" max="15104" width="9.140625" style="27" customWidth="1"/>
    <col min="15105" max="15105" width="5.57421875" style="27" customWidth="1"/>
    <col min="15106" max="15106" width="17.57421875" style="27" customWidth="1"/>
    <col min="15107" max="15110" width="9.140625" style="27" customWidth="1"/>
    <col min="15111" max="15111" width="10.8515625" style="27" customWidth="1"/>
    <col min="15112" max="15112" width="9.140625" style="27" customWidth="1"/>
    <col min="15113" max="15113" width="15.00390625" style="27" customWidth="1"/>
    <col min="15114" max="15114" width="14.7109375" style="27" customWidth="1"/>
    <col min="15115" max="15116" width="9.140625" style="27" customWidth="1"/>
    <col min="15117" max="15117" width="11.28125" style="27" customWidth="1"/>
    <col min="15118" max="15119" width="9.140625" style="27" customWidth="1"/>
    <col min="15120" max="15120" width="12.421875" style="27" customWidth="1"/>
    <col min="15121" max="15121" width="9.140625" style="27" customWidth="1"/>
    <col min="15122" max="15122" width="10.7109375" style="27" customWidth="1"/>
    <col min="15123" max="15360" width="9.140625" style="27" customWidth="1"/>
    <col min="15361" max="15361" width="5.57421875" style="27" customWidth="1"/>
    <col min="15362" max="15362" width="17.57421875" style="27" customWidth="1"/>
    <col min="15363" max="15366" width="9.140625" style="27" customWidth="1"/>
    <col min="15367" max="15367" width="10.8515625" style="27" customWidth="1"/>
    <col min="15368" max="15368" width="9.140625" style="27" customWidth="1"/>
    <col min="15369" max="15369" width="15.00390625" style="27" customWidth="1"/>
    <col min="15370" max="15370" width="14.7109375" style="27" customWidth="1"/>
    <col min="15371" max="15372" width="9.140625" style="27" customWidth="1"/>
    <col min="15373" max="15373" width="11.28125" style="27" customWidth="1"/>
    <col min="15374" max="15375" width="9.140625" style="27" customWidth="1"/>
    <col min="15376" max="15376" width="12.421875" style="27" customWidth="1"/>
    <col min="15377" max="15377" width="9.140625" style="27" customWidth="1"/>
    <col min="15378" max="15378" width="10.7109375" style="27" customWidth="1"/>
    <col min="15379" max="15616" width="9.140625" style="27" customWidth="1"/>
    <col min="15617" max="15617" width="5.57421875" style="27" customWidth="1"/>
    <col min="15618" max="15618" width="17.57421875" style="27" customWidth="1"/>
    <col min="15619" max="15622" width="9.140625" style="27" customWidth="1"/>
    <col min="15623" max="15623" width="10.8515625" style="27" customWidth="1"/>
    <col min="15624" max="15624" width="9.140625" style="27" customWidth="1"/>
    <col min="15625" max="15625" width="15.00390625" style="27" customWidth="1"/>
    <col min="15626" max="15626" width="14.7109375" style="27" customWidth="1"/>
    <col min="15627" max="15628" width="9.140625" style="27" customWidth="1"/>
    <col min="15629" max="15629" width="11.28125" style="27" customWidth="1"/>
    <col min="15630" max="15631" width="9.140625" style="27" customWidth="1"/>
    <col min="15632" max="15632" width="12.421875" style="27" customWidth="1"/>
    <col min="15633" max="15633" width="9.140625" style="27" customWidth="1"/>
    <col min="15634" max="15634" width="10.7109375" style="27" customWidth="1"/>
    <col min="15635" max="15872" width="9.140625" style="27" customWidth="1"/>
    <col min="15873" max="15873" width="5.57421875" style="27" customWidth="1"/>
    <col min="15874" max="15874" width="17.57421875" style="27" customWidth="1"/>
    <col min="15875" max="15878" width="9.140625" style="27" customWidth="1"/>
    <col min="15879" max="15879" width="10.8515625" style="27" customWidth="1"/>
    <col min="15880" max="15880" width="9.140625" style="27" customWidth="1"/>
    <col min="15881" max="15881" width="15.00390625" style="27" customWidth="1"/>
    <col min="15882" max="15882" width="14.7109375" style="27" customWidth="1"/>
    <col min="15883" max="15884" width="9.140625" style="27" customWidth="1"/>
    <col min="15885" max="15885" width="11.28125" style="27" customWidth="1"/>
    <col min="15886" max="15887" width="9.140625" style="27" customWidth="1"/>
    <col min="15888" max="15888" width="12.421875" style="27" customWidth="1"/>
    <col min="15889" max="15889" width="9.140625" style="27" customWidth="1"/>
    <col min="15890" max="15890" width="10.7109375" style="27" customWidth="1"/>
    <col min="15891" max="16128" width="9.140625" style="27" customWidth="1"/>
    <col min="16129" max="16129" width="5.57421875" style="27" customWidth="1"/>
    <col min="16130" max="16130" width="17.57421875" style="27" customWidth="1"/>
    <col min="16131" max="16134" width="9.140625" style="27" customWidth="1"/>
    <col min="16135" max="16135" width="10.8515625" style="27" customWidth="1"/>
    <col min="16136" max="16136" width="9.140625" style="27" customWidth="1"/>
    <col min="16137" max="16137" width="15.00390625" style="27" customWidth="1"/>
    <col min="16138" max="16138" width="14.7109375" style="27" customWidth="1"/>
    <col min="16139" max="16140" width="9.140625" style="27" customWidth="1"/>
    <col min="16141" max="16141" width="11.28125" style="27" customWidth="1"/>
    <col min="16142" max="16143" width="9.140625" style="27" customWidth="1"/>
    <col min="16144" max="16144" width="12.421875" style="27" customWidth="1"/>
    <col min="16145" max="16145" width="9.140625" style="27" customWidth="1"/>
    <col min="16146" max="16146" width="10.7109375" style="27" customWidth="1"/>
    <col min="16147" max="16384" width="9.140625" style="27" customWidth="1"/>
  </cols>
  <sheetData>
    <row r="1" spans="2:3" ht="15.75">
      <c r="B1" s="215"/>
      <c r="C1" s="215"/>
    </row>
    <row r="2" spans="2:3" ht="15.75">
      <c r="B2" s="217" t="s">
        <v>151</v>
      </c>
      <c r="C2" s="215"/>
    </row>
    <row r="3" spans="2:3" ht="15.75">
      <c r="B3" s="217" t="s">
        <v>150</v>
      </c>
      <c r="C3" s="218"/>
    </row>
    <row r="4" spans="2:3" ht="16.5" thickBot="1">
      <c r="B4" s="219"/>
      <c r="C4" s="218"/>
    </row>
    <row r="5" spans="2:3" ht="19.5" thickBot="1">
      <c r="B5" s="138"/>
      <c r="C5" s="220" t="s">
        <v>119</v>
      </c>
    </row>
    <row r="6" spans="2:3" ht="18.75">
      <c r="B6" s="220"/>
      <c r="C6" s="220"/>
    </row>
    <row r="7" spans="2:3" ht="35.25" customHeight="1">
      <c r="B7" s="221" t="s">
        <v>149</v>
      </c>
      <c r="C7" s="222"/>
    </row>
    <row r="8" spans="2:26" s="162" customFormat="1" ht="65.25" customHeight="1">
      <c r="B8" s="314" t="s">
        <v>128</v>
      </c>
      <c r="C8" s="312" t="s">
        <v>116</v>
      </c>
      <c r="D8" s="312" t="s">
        <v>129</v>
      </c>
      <c r="E8" s="312" t="s">
        <v>130</v>
      </c>
      <c r="F8" s="312" t="s">
        <v>131</v>
      </c>
      <c r="G8" s="312" t="s">
        <v>132</v>
      </c>
      <c r="H8" s="312" t="s">
        <v>171</v>
      </c>
      <c r="I8" s="312" t="s">
        <v>179</v>
      </c>
      <c r="J8" s="312" t="s">
        <v>133</v>
      </c>
      <c r="K8" s="312"/>
      <c r="L8" s="312"/>
      <c r="M8" s="312"/>
      <c r="N8" s="312"/>
      <c r="O8" s="312"/>
      <c r="P8" s="312"/>
      <c r="Q8" s="312"/>
      <c r="R8" s="312"/>
      <c r="S8" s="312"/>
      <c r="T8" s="312"/>
      <c r="U8" s="312" t="s">
        <v>134</v>
      </c>
      <c r="V8" s="312"/>
      <c r="W8" s="313"/>
      <c r="X8" s="310" t="s">
        <v>166</v>
      </c>
      <c r="Y8" s="226"/>
      <c r="Z8" s="226"/>
    </row>
    <row r="9" spans="2:24" s="162" customFormat="1" ht="38.25">
      <c r="B9" s="314"/>
      <c r="C9" s="312"/>
      <c r="D9" s="312"/>
      <c r="E9" s="312"/>
      <c r="F9" s="312"/>
      <c r="G9" s="312"/>
      <c r="H9" s="312"/>
      <c r="I9" s="312"/>
      <c r="J9" s="224" t="s">
        <v>135</v>
      </c>
      <c r="K9" s="224" t="s">
        <v>136</v>
      </c>
      <c r="L9" s="224" t="s">
        <v>137</v>
      </c>
      <c r="M9" s="224" t="s">
        <v>138</v>
      </c>
      <c r="N9" s="224" t="s">
        <v>139</v>
      </c>
      <c r="O9" s="224" t="s">
        <v>140</v>
      </c>
      <c r="P9" s="224" t="s">
        <v>141</v>
      </c>
      <c r="Q9" s="224" t="s">
        <v>142</v>
      </c>
      <c r="R9" s="224" t="s">
        <v>143</v>
      </c>
      <c r="S9" s="224" t="s">
        <v>144</v>
      </c>
      <c r="T9" s="224" t="s">
        <v>145</v>
      </c>
      <c r="U9" s="224" t="s">
        <v>146</v>
      </c>
      <c r="V9" s="224" t="s">
        <v>147</v>
      </c>
      <c r="W9" s="224" t="s">
        <v>148</v>
      </c>
      <c r="X9" s="311"/>
    </row>
    <row r="10" spans="2:24" ht="15">
      <c r="B10" s="225">
        <v>1</v>
      </c>
      <c r="C10" s="225">
        <v>2</v>
      </c>
      <c r="D10" s="225">
        <v>3</v>
      </c>
      <c r="E10" s="225">
        <v>4</v>
      </c>
      <c r="F10" s="225">
        <v>5</v>
      </c>
      <c r="G10" s="225">
        <v>6</v>
      </c>
      <c r="H10" s="225">
        <v>7</v>
      </c>
      <c r="I10" s="225">
        <v>8</v>
      </c>
      <c r="J10" s="225">
        <v>9</v>
      </c>
      <c r="K10" s="225">
        <v>10</v>
      </c>
      <c r="L10" s="225">
        <v>11</v>
      </c>
      <c r="M10" s="225">
        <v>12</v>
      </c>
      <c r="N10" s="225">
        <v>13</v>
      </c>
      <c r="O10" s="225">
        <v>14</v>
      </c>
      <c r="P10" s="225">
        <v>15</v>
      </c>
      <c r="Q10" s="225">
        <v>16</v>
      </c>
      <c r="R10" s="225">
        <v>17</v>
      </c>
      <c r="S10" s="225">
        <v>18</v>
      </c>
      <c r="T10" s="225">
        <v>19</v>
      </c>
      <c r="U10" s="225">
        <v>20</v>
      </c>
      <c r="V10" s="225">
        <v>21</v>
      </c>
      <c r="W10" s="225">
        <v>22</v>
      </c>
      <c r="X10" s="225">
        <v>23</v>
      </c>
    </row>
    <row r="11" spans="2:24" s="163" customFormat="1" ht="40.5" customHeight="1">
      <c r="B11" s="164">
        <v>1</v>
      </c>
      <c r="C11" s="164">
        <v>2155922</v>
      </c>
      <c r="D11" s="164" t="s">
        <v>187</v>
      </c>
      <c r="E11" s="164" t="s">
        <v>181</v>
      </c>
      <c r="F11" s="164">
        <v>100</v>
      </c>
      <c r="G11" s="124" t="s">
        <v>183</v>
      </c>
      <c r="H11" s="164">
        <v>1980</v>
      </c>
      <c r="I11" s="164">
        <v>1980</v>
      </c>
      <c r="J11" s="164" t="s">
        <v>197</v>
      </c>
      <c r="K11" s="164">
        <v>2</v>
      </c>
      <c r="L11" s="247" t="s">
        <v>184</v>
      </c>
      <c r="M11" s="247" t="s">
        <v>193</v>
      </c>
      <c r="N11" s="247" t="s">
        <v>183</v>
      </c>
      <c r="O11" s="247">
        <v>5</v>
      </c>
      <c r="P11" s="246" t="s">
        <v>194</v>
      </c>
      <c r="Q11" s="246">
        <v>30</v>
      </c>
      <c r="R11" s="246" t="s">
        <v>195</v>
      </c>
      <c r="S11" s="246">
        <v>290</v>
      </c>
      <c r="T11" s="247">
        <v>0</v>
      </c>
      <c r="U11" s="247">
        <v>1</v>
      </c>
      <c r="V11" s="247" t="s">
        <v>196</v>
      </c>
      <c r="W11" s="247" t="s">
        <v>182</v>
      </c>
      <c r="X11" s="251" t="s">
        <v>155</v>
      </c>
    </row>
    <row r="12" spans="2:24" s="163" customFormat="1" ht="12.75" customHeight="1">
      <c r="B12" s="164"/>
      <c r="C12" s="164"/>
      <c r="D12" s="164"/>
      <c r="E12" s="164"/>
      <c r="F12" s="164"/>
      <c r="G12" s="164"/>
      <c r="H12" s="164"/>
      <c r="I12" s="164"/>
      <c r="J12" s="164"/>
      <c r="K12" s="164"/>
      <c r="L12" s="247"/>
      <c r="M12" s="247"/>
      <c r="N12" s="247"/>
      <c r="O12" s="247"/>
      <c r="P12" s="246"/>
      <c r="Q12" s="246"/>
      <c r="R12" s="246"/>
      <c r="S12" s="246"/>
      <c r="T12" s="247"/>
      <c r="U12" s="247"/>
      <c r="V12" s="247"/>
      <c r="W12" s="247"/>
      <c r="X12" s="251"/>
    </row>
    <row r="13" spans="2:24" s="163" customFormat="1" ht="12.75" customHeight="1">
      <c r="B13" s="164"/>
      <c r="C13" s="164"/>
      <c r="D13" s="164"/>
      <c r="E13" s="164"/>
      <c r="F13" s="164"/>
      <c r="G13" s="164"/>
      <c r="H13" s="164"/>
      <c r="I13" s="164"/>
      <c r="J13" s="164"/>
      <c r="K13" s="164"/>
      <c r="L13" s="247"/>
      <c r="M13" s="247"/>
      <c r="N13" s="247"/>
      <c r="O13" s="247"/>
      <c r="P13" s="246"/>
      <c r="Q13" s="246"/>
      <c r="R13" s="246"/>
      <c r="S13" s="246"/>
      <c r="T13" s="247"/>
      <c r="U13" s="247"/>
      <c r="V13" s="247"/>
      <c r="W13" s="247"/>
      <c r="X13" s="251"/>
    </row>
    <row r="14" spans="2:24" s="163" customFormat="1" ht="12.75" customHeight="1">
      <c r="B14" s="164"/>
      <c r="C14" s="164"/>
      <c r="D14" s="164"/>
      <c r="E14" s="164"/>
      <c r="F14" s="164"/>
      <c r="G14" s="164"/>
      <c r="H14" s="164"/>
      <c r="I14" s="164"/>
      <c r="J14" s="164"/>
      <c r="K14" s="164"/>
      <c r="L14" s="247"/>
      <c r="M14" s="247"/>
      <c r="N14" s="247"/>
      <c r="O14" s="247"/>
      <c r="P14" s="246"/>
      <c r="Q14" s="246"/>
      <c r="R14" s="246"/>
      <c r="S14" s="246"/>
      <c r="T14" s="247"/>
      <c r="U14" s="247"/>
      <c r="V14" s="247"/>
      <c r="W14" s="247"/>
      <c r="X14" s="251"/>
    </row>
    <row r="15" spans="2:24" s="163" customFormat="1" ht="12.75" customHeight="1">
      <c r="B15" s="164"/>
      <c r="C15" s="317"/>
      <c r="D15" s="317"/>
      <c r="E15" s="317"/>
      <c r="F15" s="317"/>
      <c r="G15" s="317"/>
      <c r="H15" s="317"/>
      <c r="I15" s="317"/>
      <c r="J15" s="315"/>
      <c r="K15" s="315"/>
      <c r="L15" s="249"/>
      <c r="M15" s="249"/>
      <c r="N15" s="249"/>
      <c r="O15" s="249"/>
      <c r="P15" s="249"/>
      <c r="Q15" s="249"/>
      <c r="R15" s="249"/>
      <c r="S15" s="249"/>
      <c r="T15" s="324"/>
      <c r="U15" s="317"/>
      <c r="V15" s="317"/>
      <c r="W15" s="317"/>
      <c r="X15" s="320"/>
    </row>
    <row r="16" spans="2:24" s="163" customFormat="1" ht="12.75" customHeight="1">
      <c r="B16" s="164"/>
      <c r="C16" s="318"/>
      <c r="D16" s="318"/>
      <c r="E16" s="318"/>
      <c r="F16" s="318"/>
      <c r="G16" s="318"/>
      <c r="H16" s="318"/>
      <c r="I16" s="318"/>
      <c r="J16" s="323"/>
      <c r="K16" s="323"/>
      <c r="L16" s="250"/>
      <c r="M16" s="249"/>
      <c r="N16" s="249"/>
      <c r="O16" s="249"/>
      <c r="P16" s="249"/>
      <c r="Q16" s="249"/>
      <c r="R16" s="249"/>
      <c r="S16" s="249"/>
      <c r="T16" s="325"/>
      <c r="U16" s="318"/>
      <c r="V16" s="318"/>
      <c r="W16" s="318"/>
      <c r="X16" s="321"/>
    </row>
    <row r="17" spans="2:24" s="163" customFormat="1" ht="12.75" customHeight="1">
      <c r="B17" s="164"/>
      <c r="C17" s="318"/>
      <c r="D17" s="318"/>
      <c r="E17" s="318"/>
      <c r="F17" s="318"/>
      <c r="G17" s="318"/>
      <c r="H17" s="318"/>
      <c r="I17" s="318"/>
      <c r="J17" s="323"/>
      <c r="K17" s="323"/>
      <c r="L17" s="249"/>
      <c r="M17" s="249"/>
      <c r="N17" s="249"/>
      <c r="O17" s="249"/>
      <c r="P17" s="249"/>
      <c r="Q17" s="249"/>
      <c r="R17" s="249"/>
      <c r="S17" s="249"/>
      <c r="T17" s="325"/>
      <c r="U17" s="318"/>
      <c r="V17" s="318"/>
      <c r="W17" s="318"/>
      <c r="X17" s="321"/>
    </row>
    <row r="18" spans="2:24" s="163" customFormat="1" ht="12.75" customHeight="1">
      <c r="B18" s="164"/>
      <c r="C18" s="318"/>
      <c r="D18" s="318"/>
      <c r="E18" s="318"/>
      <c r="F18" s="318"/>
      <c r="G18" s="318"/>
      <c r="H18" s="318"/>
      <c r="I18" s="318"/>
      <c r="J18" s="323"/>
      <c r="K18" s="323"/>
      <c r="L18" s="249"/>
      <c r="M18" s="249"/>
      <c r="N18" s="249"/>
      <c r="O18" s="249"/>
      <c r="P18" s="315"/>
      <c r="Q18" s="315"/>
      <c r="R18" s="249"/>
      <c r="S18" s="249"/>
      <c r="T18" s="325"/>
      <c r="U18" s="318"/>
      <c r="V18" s="318"/>
      <c r="W18" s="318"/>
      <c r="X18" s="321"/>
    </row>
    <row r="19" spans="2:24" s="163" customFormat="1" ht="12.75" customHeight="1">
      <c r="B19" s="164"/>
      <c r="C19" s="318"/>
      <c r="D19" s="318"/>
      <c r="E19" s="318"/>
      <c r="F19" s="318"/>
      <c r="G19" s="318"/>
      <c r="H19" s="318"/>
      <c r="I19" s="318"/>
      <c r="J19" s="323"/>
      <c r="K19" s="323"/>
      <c r="L19" s="249"/>
      <c r="M19" s="249"/>
      <c r="N19" s="249"/>
      <c r="O19" s="249"/>
      <c r="P19" s="316"/>
      <c r="Q19" s="316"/>
      <c r="R19" s="249"/>
      <c r="S19" s="249"/>
      <c r="T19" s="325"/>
      <c r="U19" s="318"/>
      <c r="V19" s="318"/>
      <c r="W19" s="318"/>
      <c r="X19" s="321"/>
    </row>
    <row r="20" spans="2:24" s="163" customFormat="1" ht="12.75" customHeight="1">
      <c r="B20" s="164"/>
      <c r="C20" s="318"/>
      <c r="D20" s="318"/>
      <c r="E20" s="318"/>
      <c r="F20" s="318"/>
      <c r="G20" s="318"/>
      <c r="H20" s="318"/>
      <c r="I20" s="318"/>
      <c r="J20" s="323"/>
      <c r="K20" s="323"/>
      <c r="L20" s="249"/>
      <c r="M20" s="249"/>
      <c r="N20" s="249"/>
      <c r="O20" s="249"/>
      <c r="P20" s="249"/>
      <c r="Q20" s="249"/>
      <c r="R20" s="249"/>
      <c r="S20" s="249"/>
      <c r="T20" s="325"/>
      <c r="U20" s="318"/>
      <c r="V20" s="318"/>
      <c r="W20" s="318"/>
      <c r="X20" s="321"/>
    </row>
    <row r="21" spans="2:24" s="163" customFormat="1" ht="12.75" customHeight="1">
      <c r="B21" s="164"/>
      <c r="C21" s="318"/>
      <c r="D21" s="318"/>
      <c r="E21" s="318"/>
      <c r="F21" s="318"/>
      <c r="G21" s="318"/>
      <c r="H21" s="318"/>
      <c r="I21" s="318"/>
      <c r="J21" s="323"/>
      <c r="K21" s="323"/>
      <c r="L21" s="249"/>
      <c r="M21" s="249"/>
      <c r="N21" s="249"/>
      <c r="O21" s="249"/>
      <c r="P21" s="249"/>
      <c r="Q21" s="249"/>
      <c r="R21" s="249"/>
      <c r="S21" s="249"/>
      <c r="T21" s="325"/>
      <c r="U21" s="318"/>
      <c r="V21" s="318"/>
      <c r="W21" s="318"/>
      <c r="X21" s="321"/>
    </row>
    <row r="22" spans="2:24" s="163" customFormat="1" ht="12.75" customHeight="1">
      <c r="B22" s="164"/>
      <c r="C22" s="318"/>
      <c r="D22" s="318"/>
      <c r="E22" s="318"/>
      <c r="F22" s="318"/>
      <c r="G22" s="318"/>
      <c r="H22" s="318"/>
      <c r="I22" s="318"/>
      <c r="J22" s="323"/>
      <c r="K22" s="323"/>
      <c r="L22" s="249"/>
      <c r="M22" s="249"/>
      <c r="N22" s="249"/>
      <c r="O22" s="249"/>
      <c r="P22" s="249"/>
      <c r="Q22" s="249"/>
      <c r="R22" s="249"/>
      <c r="S22" s="249"/>
      <c r="T22" s="325"/>
      <c r="U22" s="318"/>
      <c r="V22" s="318"/>
      <c r="W22" s="318"/>
      <c r="X22" s="321"/>
    </row>
    <row r="23" spans="2:24" s="163" customFormat="1" ht="12.75" customHeight="1">
      <c r="B23" s="164"/>
      <c r="C23" s="318"/>
      <c r="D23" s="318"/>
      <c r="E23" s="318"/>
      <c r="F23" s="318"/>
      <c r="G23" s="318"/>
      <c r="H23" s="318"/>
      <c r="I23" s="318"/>
      <c r="J23" s="323"/>
      <c r="K23" s="323"/>
      <c r="L23" s="249"/>
      <c r="M23" s="249"/>
      <c r="N23" s="249"/>
      <c r="O23" s="249"/>
      <c r="P23" s="249"/>
      <c r="Q23" s="249"/>
      <c r="R23" s="249"/>
      <c r="S23" s="249"/>
      <c r="T23" s="325"/>
      <c r="U23" s="318"/>
      <c r="V23" s="318"/>
      <c r="W23" s="318"/>
      <c r="X23" s="321"/>
    </row>
    <row r="24" spans="2:24" s="163" customFormat="1" ht="12.75" customHeight="1">
      <c r="B24" s="164"/>
      <c r="C24" s="318"/>
      <c r="D24" s="318"/>
      <c r="E24" s="318"/>
      <c r="F24" s="318"/>
      <c r="G24" s="318"/>
      <c r="H24" s="318"/>
      <c r="I24" s="318"/>
      <c r="J24" s="323"/>
      <c r="K24" s="323"/>
      <c r="L24" s="249"/>
      <c r="M24" s="249"/>
      <c r="N24" s="249"/>
      <c r="O24" s="249"/>
      <c r="P24" s="249"/>
      <c r="Q24" s="249"/>
      <c r="R24" s="249"/>
      <c r="S24" s="249"/>
      <c r="T24" s="325"/>
      <c r="U24" s="318"/>
      <c r="V24" s="318"/>
      <c r="W24" s="318"/>
      <c r="X24" s="321"/>
    </row>
    <row r="25" spans="2:24" s="163" customFormat="1" ht="12.75" customHeight="1">
      <c r="B25" s="164"/>
      <c r="C25" s="318"/>
      <c r="D25" s="318"/>
      <c r="E25" s="318"/>
      <c r="F25" s="318"/>
      <c r="G25" s="318"/>
      <c r="H25" s="318"/>
      <c r="I25" s="318"/>
      <c r="J25" s="323"/>
      <c r="K25" s="323"/>
      <c r="L25" s="249"/>
      <c r="M25" s="249"/>
      <c r="N25" s="249"/>
      <c r="O25" s="249"/>
      <c r="P25" s="249"/>
      <c r="Q25" s="249"/>
      <c r="R25" s="249"/>
      <c r="S25" s="249"/>
      <c r="T25" s="325"/>
      <c r="U25" s="318"/>
      <c r="V25" s="318"/>
      <c r="W25" s="318"/>
      <c r="X25" s="321"/>
    </row>
    <row r="26" spans="2:24" s="163" customFormat="1" ht="12.75" customHeight="1">
      <c r="B26" s="164"/>
      <c r="C26" s="318"/>
      <c r="D26" s="318"/>
      <c r="E26" s="318"/>
      <c r="F26" s="318"/>
      <c r="G26" s="318"/>
      <c r="H26" s="318"/>
      <c r="I26" s="318"/>
      <c r="J26" s="323"/>
      <c r="K26" s="323"/>
      <c r="L26" s="248"/>
      <c r="M26" s="249"/>
      <c r="N26" s="249"/>
      <c r="O26" s="249"/>
      <c r="P26" s="249"/>
      <c r="Q26" s="249"/>
      <c r="R26" s="249"/>
      <c r="S26" s="249"/>
      <c r="T26" s="325"/>
      <c r="U26" s="318"/>
      <c r="V26" s="318"/>
      <c r="W26" s="318"/>
      <c r="X26" s="321"/>
    </row>
    <row r="27" spans="2:24" s="163" customFormat="1" ht="12.75" customHeight="1">
      <c r="B27" s="164"/>
      <c r="C27" s="318"/>
      <c r="D27" s="318"/>
      <c r="E27" s="318"/>
      <c r="F27" s="318"/>
      <c r="G27" s="318"/>
      <c r="H27" s="318"/>
      <c r="I27" s="318"/>
      <c r="J27" s="323"/>
      <c r="K27" s="323"/>
      <c r="L27" s="248"/>
      <c r="M27" s="249"/>
      <c r="N27" s="249"/>
      <c r="O27" s="249"/>
      <c r="P27" s="249"/>
      <c r="Q27" s="249"/>
      <c r="R27" s="249"/>
      <c r="S27" s="249"/>
      <c r="T27" s="325"/>
      <c r="U27" s="318"/>
      <c r="V27" s="318"/>
      <c r="W27" s="318"/>
      <c r="X27" s="321"/>
    </row>
    <row r="28" spans="2:24" s="163" customFormat="1" ht="12.75" customHeight="1">
      <c r="B28" s="164"/>
      <c r="C28" s="319"/>
      <c r="D28" s="319"/>
      <c r="E28" s="319"/>
      <c r="F28" s="319"/>
      <c r="G28" s="319"/>
      <c r="H28" s="319"/>
      <c r="I28" s="319"/>
      <c r="J28" s="316"/>
      <c r="K28" s="316"/>
      <c r="L28" s="248"/>
      <c r="M28" s="249"/>
      <c r="N28" s="249"/>
      <c r="O28" s="249"/>
      <c r="P28" s="249"/>
      <c r="Q28" s="249"/>
      <c r="R28" s="249"/>
      <c r="S28" s="249"/>
      <c r="T28" s="326"/>
      <c r="U28" s="319"/>
      <c r="V28" s="319"/>
      <c r="W28" s="319"/>
      <c r="X28" s="322"/>
    </row>
    <row r="29" spans="2:24" s="163" customFormat="1" ht="12.75" customHeight="1">
      <c r="B29" s="164"/>
      <c r="C29" s="164"/>
      <c r="D29" s="164"/>
      <c r="E29" s="164"/>
      <c r="F29" s="164"/>
      <c r="G29" s="164"/>
      <c r="H29" s="164"/>
      <c r="I29" s="164"/>
      <c r="J29" s="164"/>
      <c r="K29" s="164"/>
      <c r="L29" s="165"/>
      <c r="M29" s="165"/>
      <c r="N29" s="165"/>
      <c r="O29" s="165"/>
      <c r="P29" s="164"/>
      <c r="Q29" s="164"/>
      <c r="R29" s="164"/>
      <c r="S29" s="164"/>
      <c r="T29" s="165"/>
      <c r="U29" s="165"/>
      <c r="V29" s="165"/>
      <c r="W29" s="165"/>
      <c r="X29" s="227"/>
    </row>
    <row r="30" spans="2:24" s="163" customFormat="1" ht="12.75" customHeight="1">
      <c r="B30" s="164"/>
      <c r="C30" s="164"/>
      <c r="D30" s="164"/>
      <c r="E30" s="164"/>
      <c r="F30" s="164"/>
      <c r="G30" s="164"/>
      <c r="H30" s="164"/>
      <c r="I30" s="164"/>
      <c r="J30" s="164"/>
      <c r="K30" s="164"/>
      <c r="L30" s="165"/>
      <c r="M30" s="165"/>
      <c r="N30" s="165"/>
      <c r="O30" s="165"/>
      <c r="P30" s="164"/>
      <c r="Q30" s="164"/>
      <c r="R30" s="164"/>
      <c r="S30" s="164"/>
      <c r="T30" s="165"/>
      <c r="U30" s="165"/>
      <c r="V30" s="165"/>
      <c r="W30" s="165"/>
      <c r="X30" s="227"/>
    </row>
    <row r="31" spans="2:24" s="163" customFormat="1" ht="12.75" customHeight="1">
      <c r="B31" s="164"/>
      <c r="C31" s="164"/>
      <c r="D31" s="164"/>
      <c r="E31" s="164"/>
      <c r="F31" s="164"/>
      <c r="G31" s="164"/>
      <c r="H31" s="164"/>
      <c r="I31" s="164"/>
      <c r="J31" s="164"/>
      <c r="K31" s="164"/>
      <c r="L31" s="165"/>
      <c r="M31" s="165"/>
      <c r="N31" s="165"/>
      <c r="O31" s="165"/>
      <c r="P31" s="164"/>
      <c r="Q31" s="164"/>
      <c r="R31" s="164"/>
      <c r="S31" s="164"/>
      <c r="T31" s="165"/>
      <c r="U31" s="165"/>
      <c r="V31" s="165"/>
      <c r="W31" s="165"/>
      <c r="X31" s="227"/>
    </row>
    <row r="32" spans="2:24" s="163" customFormat="1" ht="12.75" customHeight="1">
      <c r="B32" s="164"/>
      <c r="C32" s="164"/>
      <c r="D32" s="164"/>
      <c r="E32" s="164"/>
      <c r="F32" s="164"/>
      <c r="G32" s="164"/>
      <c r="H32" s="164"/>
      <c r="I32" s="164"/>
      <c r="J32" s="164"/>
      <c r="K32" s="164"/>
      <c r="L32" s="165"/>
      <c r="M32" s="165"/>
      <c r="N32" s="165"/>
      <c r="O32" s="165"/>
      <c r="P32" s="164"/>
      <c r="Q32" s="164"/>
      <c r="R32" s="164"/>
      <c r="S32" s="164"/>
      <c r="T32" s="165"/>
      <c r="U32" s="165"/>
      <c r="V32" s="165"/>
      <c r="W32" s="165"/>
      <c r="X32" s="227"/>
    </row>
    <row r="33" spans="2:24" s="163" customFormat="1" ht="12.75" customHeight="1">
      <c r="B33" s="164"/>
      <c r="C33" s="164"/>
      <c r="D33" s="164"/>
      <c r="E33" s="164"/>
      <c r="F33" s="164"/>
      <c r="G33" s="164"/>
      <c r="H33" s="164"/>
      <c r="I33" s="164"/>
      <c r="J33" s="164"/>
      <c r="K33" s="164"/>
      <c r="L33" s="165"/>
      <c r="M33" s="165"/>
      <c r="N33" s="165"/>
      <c r="O33" s="165"/>
      <c r="P33" s="164"/>
      <c r="Q33" s="164"/>
      <c r="R33" s="164"/>
      <c r="S33" s="164"/>
      <c r="T33" s="165"/>
      <c r="U33" s="165"/>
      <c r="V33" s="165"/>
      <c r="W33" s="165"/>
      <c r="X33" s="227"/>
    </row>
    <row r="34" spans="2:24" s="163" customFormat="1" ht="12.75" customHeight="1">
      <c r="B34" s="164"/>
      <c r="C34" s="164"/>
      <c r="D34" s="164"/>
      <c r="E34" s="164"/>
      <c r="F34" s="164"/>
      <c r="G34" s="164"/>
      <c r="H34" s="164"/>
      <c r="I34" s="164"/>
      <c r="J34" s="164"/>
      <c r="K34" s="164"/>
      <c r="L34" s="165"/>
      <c r="M34" s="165"/>
      <c r="N34" s="165"/>
      <c r="O34" s="165"/>
      <c r="P34" s="164"/>
      <c r="Q34" s="164"/>
      <c r="R34" s="164"/>
      <c r="S34" s="164"/>
      <c r="T34" s="165"/>
      <c r="U34" s="165"/>
      <c r="V34" s="165"/>
      <c r="W34" s="165"/>
      <c r="X34" s="227"/>
    </row>
    <row r="35" spans="2:24" s="163" customFormat="1" ht="12.75" customHeight="1">
      <c r="B35" s="164"/>
      <c r="C35" s="164"/>
      <c r="D35" s="164"/>
      <c r="E35" s="164"/>
      <c r="F35" s="164"/>
      <c r="G35" s="164"/>
      <c r="H35" s="164"/>
      <c r="I35" s="164"/>
      <c r="J35" s="164"/>
      <c r="K35" s="164"/>
      <c r="L35" s="165"/>
      <c r="M35" s="165"/>
      <c r="N35" s="165"/>
      <c r="O35" s="165"/>
      <c r="P35" s="164"/>
      <c r="Q35" s="164"/>
      <c r="R35" s="164"/>
      <c r="S35" s="164"/>
      <c r="T35" s="165"/>
      <c r="U35" s="165"/>
      <c r="V35" s="165"/>
      <c r="W35" s="165"/>
      <c r="X35" s="227"/>
    </row>
    <row r="36" spans="2:24" s="163" customFormat="1" ht="12.75" customHeight="1">
      <c r="B36" s="164"/>
      <c r="C36" s="164"/>
      <c r="D36" s="164"/>
      <c r="E36" s="164"/>
      <c r="F36" s="164"/>
      <c r="G36" s="164"/>
      <c r="H36" s="164"/>
      <c r="I36" s="164"/>
      <c r="J36" s="164"/>
      <c r="K36" s="164"/>
      <c r="L36" s="165"/>
      <c r="M36" s="165"/>
      <c r="N36" s="165"/>
      <c r="O36" s="165"/>
      <c r="P36" s="164"/>
      <c r="Q36" s="164"/>
      <c r="R36" s="164"/>
      <c r="S36" s="164"/>
      <c r="T36" s="165"/>
      <c r="U36" s="165"/>
      <c r="V36" s="165"/>
      <c r="W36" s="165"/>
      <c r="X36" s="227"/>
    </row>
    <row r="37" spans="2:24" s="163" customFormat="1" ht="12.75" customHeight="1">
      <c r="B37" s="164"/>
      <c r="C37" s="164"/>
      <c r="D37" s="164"/>
      <c r="E37" s="164"/>
      <c r="F37" s="164"/>
      <c r="G37" s="164"/>
      <c r="H37" s="164"/>
      <c r="I37" s="164"/>
      <c r="J37" s="164"/>
      <c r="K37" s="164"/>
      <c r="L37" s="165"/>
      <c r="M37" s="165"/>
      <c r="N37" s="165"/>
      <c r="O37" s="165"/>
      <c r="P37" s="164"/>
      <c r="Q37" s="164"/>
      <c r="R37" s="164"/>
      <c r="S37" s="164"/>
      <c r="T37" s="165"/>
      <c r="U37" s="165"/>
      <c r="V37" s="165"/>
      <c r="W37" s="165"/>
      <c r="X37" s="227"/>
    </row>
    <row r="38" spans="2:24" s="163" customFormat="1" ht="12.75" customHeight="1">
      <c r="B38" s="164"/>
      <c r="C38" s="164"/>
      <c r="D38" s="164"/>
      <c r="E38" s="164"/>
      <c r="F38" s="164"/>
      <c r="G38" s="164"/>
      <c r="H38" s="164"/>
      <c r="I38" s="164"/>
      <c r="J38" s="164"/>
      <c r="K38" s="164"/>
      <c r="L38" s="165"/>
      <c r="M38" s="165"/>
      <c r="N38" s="165"/>
      <c r="O38" s="165"/>
      <c r="P38" s="164"/>
      <c r="Q38" s="164"/>
      <c r="R38" s="164"/>
      <c r="S38" s="164"/>
      <c r="T38" s="165"/>
      <c r="U38" s="165"/>
      <c r="V38" s="165"/>
      <c r="W38" s="165"/>
      <c r="X38" s="227"/>
    </row>
    <row r="39" spans="2:24" s="163" customFormat="1" ht="12.75" customHeight="1">
      <c r="B39" s="164"/>
      <c r="C39" s="164"/>
      <c r="D39" s="164"/>
      <c r="E39" s="164"/>
      <c r="F39" s="164"/>
      <c r="G39" s="164"/>
      <c r="H39" s="164"/>
      <c r="I39" s="164"/>
      <c r="J39" s="164"/>
      <c r="K39" s="164"/>
      <c r="L39" s="165"/>
      <c r="M39" s="165"/>
      <c r="N39" s="165"/>
      <c r="O39" s="165"/>
      <c r="P39" s="164"/>
      <c r="Q39" s="164"/>
      <c r="R39" s="164"/>
      <c r="S39" s="164"/>
      <c r="T39" s="165"/>
      <c r="U39" s="165"/>
      <c r="V39" s="165"/>
      <c r="W39" s="165"/>
      <c r="X39" s="227"/>
    </row>
    <row r="40" spans="2:24" s="163" customFormat="1" ht="12.75" customHeight="1">
      <c r="B40" s="164">
        <v>30</v>
      </c>
      <c r="C40" s="164"/>
      <c r="D40" s="164"/>
      <c r="E40" s="164"/>
      <c r="F40" s="164"/>
      <c r="G40" s="164"/>
      <c r="H40" s="164"/>
      <c r="I40" s="164"/>
      <c r="J40" s="164"/>
      <c r="K40" s="164"/>
      <c r="L40" s="165"/>
      <c r="M40" s="165"/>
      <c r="N40" s="165"/>
      <c r="O40" s="165"/>
      <c r="P40" s="164"/>
      <c r="Q40" s="164"/>
      <c r="R40" s="164"/>
      <c r="S40" s="164"/>
      <c r="T40" s="165"/>
      <c r="U40" s="165"/>
      <c r="V40" s="165"/>
      <c r="W40" s="165"/>
      <c r="X40" s="227"/>
    </row>
    <row r="41" spans="2:24" s="163" customFormat="1" ht="12.75" customHeight="1">
      <c r="B41" s="164">
        <v>31</v>
      </c>
      <c r="C41" s="164"/>
      <c r="D41" s="164"/>
      <c r="E41" s="164"/>
      <c r="F41" s="164"/>
      <c r="G41" s="164"/>
      <c r="H41" s="164"/>
      <c r="I41" s="164"/>
      <c r="J41" s="164"/>
      <c r="K41" s="164"/>
      <c r="L41" s="165"/>
      <c r="M41" s="165"/>
      <c r="N41" s="165"/>
      <c r="O41" s="165"/>
      <c r="P41" s="164"/>
      <c r="Q41" s="164"/>
      <c r="R41" s="164"/>
      <c r="S41" s="164"/>
      <c r="T41" s="165"/>
      <c r="U41" s="165"/>
      <c r="V41" s="165"/>
      <c r="W41" s="165"/>
      <c r="X41" s="227"/>
    </row>
    <row r="42" spans="2:24" s="163" customFormat="1" ht="12.75" customHeight="1">
      <c r="B42" s="164">
        <v>32</v>
      </c>
      <c r="C42" s="164"/>
      <c r="D42" s="164"/>
      <c r="E42" s="164"/>
      <c r="F42" s="164"/>
      <c r="G42" s="164"/>
      <c r="H42" s="164"/>
      <c r="I42" s="164"/>
      <c r="J42" s="164"/>
      <c r="K42" s="164"/>
      <c r="L42" s="165"/>
      <c r="M42" s="165"/>
      <c r="N42" s="165"/>
      <c r="O42" s="165"/>
      <c r="P42" s="164"/>
      <c r="Q42" s="164"/>
      <c r="R42" s="164"/>
      <c r="S42" s="164"/>
      <c r="T42" s="165"/>
      <c r="U42" s="165"/>
      <c r="V42" s="165"/>
      <c r="W42" s="165"/>
      <c r="X42" s="227"/>
    </row>
    <row r="43" spans="2:24" s="163" customFormat="1" ht="12.75" customHeight="1">
      <c r="B43" s="164">
        <v>33</v>
      </c>
      <c r="C43" s="164"/>
      <c r="D43" s="164"/>
      <c r="E43" s="164"/>
      <c r="F43" s="164"/>
      <c r="G43" s="164"/>
      <c r="H43" s="164"/>
      <c r="I43" s="164"/>
      <c r="J43" s="164"/>
      <c r="K43" s="164"/>
      <c r="L43" s="165"/>
      <c r="M43" s="165"/>
      <c r="N43" s="165"/>
      <c r="O43" s="165"/>
      <c r="P43" s="164"/>
      <c r="Q43" s="164"/>
      <c r="R43" s="164"/>
      <c r="S43" s="164"/>
      <c r="T43" s="165"/>
      <c r="U43" s="165"/>
      <c r="V43" s="165"/>
      <c r="W43" s="165"/>
      <c r="X43" s="227"/>
    </row>
    <row r="44" spans="2:24" s="163" customFormat="1" ht="12.75" customHeight="1">
      <c r="B44" s="164">
        <v>34</v>
      </c>
      <c r="C44" s="164"/>
      <c r="D44" s="164"/>
      <c r="E44" s="164"/>
      <c r="F44" s="164"/>
      <c r="G44" s="164"/>
      <c r="H44" s="164"/>
      <c r="I44" s="164"/>
      <c r="J44" s="164"/>
      <c r="K44" s="164"/>
      <c r="L44" s="165"/>
      <c r="M44" s="165"/>
      <c r="N44" s="165"/>
      <c r="O44" s="165"/>
      <c r="P44" s="164"/>
      <c r="Q44" s="164"/>
      <c r="R44" s="164"/>
      <c r="S44" s="164"/>
      <c r="T44" s="165"/>
      <c r="U44" s="165"/>
      <c r="V44" s="165"/>
      <c r="W44" s="165"/>
      <c r="X44" s="227"/>
    </row>
    <row r="45" spans="2:24" s="163" customFormat="1" ht="12.75" customHeight="1">
      <c r="B45" s="164">
        <v>35</v>
      </c>
      <c r="C45" s="164"/>
      <c r="D45" s="164"/>
      <c r="E45" s="164"/>
      <c r="F45" s="164"/>
      <c r="G45" s="164"/>
      <c r="H45" s="164"/>
      <c r="I45" s="164"/>
      <c r="J45" s="164"/>
      <c r="K45" s="164"/>
      <c r="L45" s="165"/>
      <c r="M45" s="165"/>
      <c r="N45" s="165"/>
      <c r="O45" s="165"/>
      <c r="P45" s="164"/>
      <c r="Q45" s="164"/>
      <c r="R45" s="164"/>
      <c r="S45" s="164"/>
      <c r="T45" s="165"/>
      <c r="U45" s="165"/>
      <c r="V45" s="165"/>
      <c r="W45" s="165"/>
      <c r="X45" s="227"/>
    </row>
    <row r="46" spans="2:24" s="163" customFormat="1" ht="12.75" customHeight="1">
      <c r="B46" s="164">
        <v>36</v>
      </c>
      <c r="C46" s="164"/>
      <c r="D46" s="164"/>
      <c r="E46" s="164"/>
      <c r="F46" s="164"/>
      <c r="G46" s="164"/>
      <c r="H46" s="164"/>
      <c r="I46" s="164"/>
      <c r="J46" s="164"/>
      <c r="K46" s="164"/>
      <c r="L46" s="165"/>
      <c r="M46" s="165"/>
      <c r="N46" s="165"/>
      <c r="O46" s="165"/>
      <c r="P46" s="164"/>
      <c r="Q46" s="164"/>
      <c r="R46" s="164"/>
      <c r="S46" s="164"/>
      <c r="T46" s="165"/>
      <c r="U46" s="165"/>
      <c r="V46" s="165"/>
      <c r="W46" s="165"/>
      <c r="X46" s="227"/>
    </row>
    <row r="47" spans="2:24" s="163" customFormat="1" ht="12.75" customHeight="1">
      <c r="B47" s="164">
        <v>37</v>
      </c>
      <c r="C47" s="164"/>
      <c r="D47" s="164"/>
      <c r="E47" s="164"/>
      <c r="F47" s="164"/>
      <c r="G47" s="164"/>
      <c r="H47" s="164"/>
      <c r="I47" s="164"/>
      <c r="J47" s="164"/>
      <c r="K47" s="164"/>
      <c r="L47" s="165"/>
      <c r="M47" s="165"/>
      <c r="N47" s="165"/>
      <c r="O47" s="165"/>
      <c r="P47" s="164"/>
      <c r="Q47" s="164"/>
      <c r="R47" s="164"/>
      <c r="S47" s="164"/>
      <c r="T47" s="165"/>
      <c r="U47" s="165"/>
      <c r="V47" s="165"/>
      <c r="W47" s="165"/>
      <c r="X47" s="227"/>
    </row>
    <row r="48" spans="2:24" s="163" customFormat="1" ht="12.75" customHeight="1">
      <c r="B48" s="164">
        <v>38</v>
      </c>
      <c r="C48" s="164"/>
      <c r="D48" s="164"/>
      <c r="E48" s="164"/>
      <c r="F48" s="164"/>
      <c r="G48" s="164"/>
      <c r="H48" s="164"/>
      <c r="I48" s="164"/>
      <c r="J48" s="164"/>
      <c r="K48" s="164"/>
      <c r="L48" s="165"/>
      <c r="M48" s="165"/>
      <c r="N48" s="165"/>
      <c r="O48" s="165"/>
      <c r="P48" s="164"/>
      <c r="Q48" s="164"/>
      <c r="R48" s="164"/>
      <c r="S48" s="164"/>
      <c r="T48" s="165"/>
      <c r="U48" s="165"/>
      <c r="V48" s="165"/>
      <c r="W48" s="165"/>
      <c r="X48" s="227"/>
    </row>
    <row r="49" spans="2:24" s="163" customFormat="1" ht="12.75" customHeight="1">
      <c r="B49" s="164">
        <v>39</v>
      </c>
      <c r="C49" s="164"/>
      <c r="D49" s="164"/>
      <c r="E49" s="164"/>
      <c r="F49" s="164"/>
      <c r="G49" s="164"/>
      <c r="H49" s="164"/>
      <c r="I49" s="164"/>
      <c r="J49" s="164"/>
      <c r="K49" s="164"/>
      <c r="L49" s="165"/>
      <c r="M49" s="165"/>
      <c r="N49" s="165"/>
      <c r="O49" s="165"/>
      <c r="P49" s="164"/>
      <c r="Q49" s="164"/>
      <c r="R49" s="164"/>
      <c r="S49" s="164"/>
      <c r="T49" s="165"/>
      <c r="U49" s="165"/>
      <c r="V49" s="165"/>
      <c r="W49" s="165"/>
      <c r="X49" s="227"/>
    </row>
    <row r="50" spans="2:24" s="163" customFormat="1" ht="12.75" customHeight="1">
      <c r="B50" s="164">
        <v>40</v>
      </c>
      <c r="C50" s="164"/>
      <c r="D50" s="164"/>
      <c r="E50" s="164"/>
      <c r="F50" s="164"/>
      <c r="G50" s="164"/>
      <c r="H50" s="164"/>
      <c r="I50" s="164"/>
      <c r="J50" s="164"/>
      <c r="K50" s="164"/>
      <c r="L50" s="165"/>
      <c r="M50" s="165"/>
      <c r="N50" s="165"/>
      <c r="O50" s="165"/>
      <c r="P50" s="164"/>
      <c r="Q50" s="164"/>
      <c r="R50" s="164"/>
      <c r="S50" s="164"/>
      <c r="T50" s="165"/>
      <c r="U50" s="165"/>
      <c r="V50" s="165"/>
      <c r="W50" s="165"/>
      <c r="X50" s="227"/>
    </row>
    <row r="51" spans="2:24" s="163" customFormat="1" ht="12.75" customHeight="1">
      <c r="B51" s="164">
        <v>41</v>
      </c>
      <c r="C51" s="164"/>
      <c r="D51" s="164"/>
      <c r="E51" s="164"/>
      <c r="F51" s="164"/>
      <c r="G51" s="164"/>
      <c r="H51" s="164"/>
      <c r="I51" s="164"/>
      <c r="J51" s="164"/>
      <c r="K51" s="164"/>
      <c r="L51" s="165"/>
      <c r="M51" s="165"/>
      <c r="N51" s="165"/>
      <c r="O51" s="165"/>
      <c r="P51" s="164"/>
      <c r="Q51" s="164"/>
      <c r="R51" s="164"/>
      <c r="S51" s="164"/>
      <c r="T51" s="165"/>
      <c r="U51" s="165"/>
      <c r="V51" s="165"/>
      <c r="W51" s="165"/>
      <c r="X51" s="227"/>
    </row>
    <row r="52" spans="2:24" s="163" customFormat="1" ht="12.75" customHeight="1">
      <c r="B52" s="164">
        <v>42</v>
      </c>
      <c r="C52" s="164"/>
      <c r="D52" s="164"/>
      <c r="E52" s="164"/>
      <c r="F52" s="164"/>
      <c r="G52" s="164"/>
      <c r="H52" s="164"/>
      <c r="I52" s="164"/>
      <c r="J52" s="164"/>
      <c r="K52" s="164"/>
      <c r="L52" s="165"/>
      <c r="M52" s="165"/>
      <c r="N52" s="165"/>
      <c r="O52" s="165"/>
      <c r="P52" s="164"/>
      <c r="Q52" s="164"/>
      <c r="R52" s="164"/>
      <c r="S52" s="164"/>
      <c r="T52" s="165"/>
      <c r="U52" s="165"/>
      <c r="V52" s="165"/>
      <c r="W52" s="165"/>
      <c r="X52" s="227"/>
    </row>
    <row r="53" spans="2:24" s="163" customFormat="1" ht="12.75" customHeight="1">
      <c r="B53" s="164">
        <v>43</v>
      </c>
      <c r="C53" s="164"/>
      <c r="D53" s="164"/>
      <c r="E53" s="164"/>
      <c r="F53" s="164"/>
      <c r="G53" s="164"/>
      <c r="H53" s="164"/>
      <c r="I53" s="164"/>
      <c r="J53" s="164"/>
      <c r="K53" s="164"/>
      <c r="L53" s="165"/>
      <c r="M53" s="165"/>
      <c r="N53" s="165"/>
      <c r="O53" s="165"/>
      <c r="P53" s="164"/>
      <c r="Q53" s="164"/>
      <c r="R53" s="164"/>
      <c r="S53" s="164"/>
      <c r="T53" s="165"/>
      <c r="U53" s="165"/>
      <c r="V53" s="165"/>
      <c r="W53" s="165"/>
      <c r="X53" s="227"/>
    </row>
    <row r="54" spans="2:24" s="163" customFormat="1" ht="12.75" customHeight="1">
      <c r="B54" s="164">
        <v>44</v>
      </c>
      <c r="C54" s="164"/>
      <c r="D54" s="164"/>
      <c r="E54" s="164"/>
      <c r="F54" s="164"/>
      <c r="G54" s="164"/>
      <c r="H54" s="164"/>
      <c r="I54" s="164"/>
      <c r="J54" s="164"/>
      <c r="K54" s="164"/>
      <c r="L54" s="165"/>
      <c r="M54" s="165"/>
      <c r="N54" s="165"/>
      <c r="O54" s="165"/>
      <c r="P54" s="164"/>
      <c r="Q54" s="164"/>
      <c r="R54" s="164"/>
      <c r="S54" s="164"/>
      <c r="T54" s="165"/>
      <c r="U54" s="165"/>
      <c r="V54" s="165"/>
      <c r="W54" s="165"/>
      <c r="X54" s="227"/>
    </row>
    <row r="55" spans="2:24" s="163" customFormat="1" ht="12.75" customHeight="1">
      <c r="B55" s="164">
        <v>45</v>
      </c>
      <c r="C55" s="164"/>
      <c r="D55" s="164"/>
      <c r="E55" s="164"/>
      <c r="F55" s="164"/>
      <c r="G55" s="164"/>
      <c r="H55" s="164"/>
      <c r="I55" s="164"/>
      <c r="J55" s="164"/>
      <c r="K55" s="164"/>
      <c r="L55" s="165"/>
      <c r="M55" s="165"/>
      <c r="N55" s="165"/>
      <c r="O55" s="165"/>
      <c r="P55" s="164"/>
      <c r="Q55" s="164"/>
      <c r="R55" s="164"/>
      <c r="S55" s="164"/>
      <c r="T55" s="165"/>
      <c r="U55" s="165"/>
      <c r="V55" s="165"/>
      <c r="W55" s="165"/>
      <c r="X55" s="227"/>
    </row>
    <row r="56" spans="2:24" s="163" customFormat="1" ht="12.75" customHeight="1">
      <c r="B56" s="164">
        <v>46</v>
      </c>
      <c r="C56" s="164"/>
      <c r="D56" s="164"/>
      <c r="E56" s="164"/>
      <c r="F56" s="164"/>
      <c r="G56" s="164"/>
      <c r="H56" s="164"/>
      <c r="I56" s="164"/>
      <c r="J56" s="164"/>
      <c r="K56" s="164"/>
      <c r="L56" s="165"/>
      <c r="M56" s="165"/>
      <c r="N56" s="165"/>
      <c r="O56" s="165"/>
      <c r="P56" s="164"/>
      <c r="Q56" s="164"/>
      <c r="R56" s="164"/>
      <c r="S56" s="164"/>
      <c r="T56" s="165"/>
      <c r="U56" s="165"/>
      <c r="V56" s="165"/>
      <c r="W56" s="165"/>
      <c r="X56" s="227"/>
    </row>
    <row r="57" spans="2:24" s="163" customFormat="1" ht="12.75" customHeight="1">
      <c r="B57" s="164">
        <v>47</v>
      </c>
      <c r="C57" s="164"/>
      <c r="D57" s="164"/>
      <c r="E57" s="164"/>
      <c r="F57" s="164"/>
      <c r="G57" s="164"/>
      <c r="H57" s="164"/>
      <c r="I57" s="164"/>
      <c r="J57" s="164"/>
      <c r="K57" s="164"/>
      <c r="L57" s="165"/>
      <c r="M57" s="165"/>
      <c r="N57" s="165"/>
      <c r="O57" s="165"/>
      <c r="P57" s="164"/>
      <c r="Q57" s="164"/>
      <c r="R57" s="164"/>
      <c r="S57" s="164"/>
      <c r="T57" s="165"/>
      <c r="U57" s="165"/>
      <c r="V57" s="165"/>
      <c r="W57" s="165"/>
      <c r="X57" s="227"/>
    </row>
    <row r="58" spans="2:24" s="163" customFormat="1" ht="12.75" customHeight="1">
      <c r="B58" s="164">
        <v>48</v>
      </c>
      <c r="C58" s="164"/>
      <c r="D58" s="164"/>
      <c r="E58" s="164"/>
      <c r="F58" s="164"/>
      <c r="G58" s="164"/>
      <c r="H58" s="164"/>
      <c r="I58" s="164"/>
      <c r="J58" s="164"/>
      <c r="K58" s="164"/>
      <c r="L58" s="165"/>
      <c r="M58" s="165"/>
      <c r="N58" s="165"/>
      <c r="O58" s="165"/>
      <c r="P58" s="164"/>
      <c r="Q58" s="164"/>
      <c r="R58" s="164"/>
      <c r="S58" s="164"/>
      <c r="T58" s="165"/>
      <c r="U58" s="165"/>
      <c r="V58" s="165"/>
      <c r="W58" s="165"/>
      <c r="X58" s="227"/>
    </row>
    <row r="59" spans="2:24" s="163" customFormat="1" ht="12.75" customHeight="1">
      <c r="B59" s="164">
        <v>49</v>
      </c>
      <c r="C59" s="164"/>
      <c r="D59" s="164"/>
      <c r="E59" s="164"/>
      <c r="F59" s="164"/>
      <c r="G59" s="164"/>
      <c r="H59" s="164"/>
      <c r="I59" s="164"/>
      <c r="J59" s="164"/>
      <c r="K59" s="164"/>
      <c r="L59" s="165"/>
      <c r="M59" s="165"/>
      <c r="N59" s="165"/>
      <c r="O59" s="165"/>
      <c r="P59" s="164"/>
      <c r="Q59" s="164"/>
      <c r="R59" s="164"/>
      <c r="S59" s="164"/>
      <c r="T59" s="165"/>
      <c r="U59" s="165"/>
      <c r="V59" s="165"/>
      <c r="W59" s="165"/>
      <c r="X59" s="227"/>
    </row>
    <row r="60" spans="2:24" s="163" customFormat="1" ht="12.75" customHeight="1">
      <c r="B60" s="164">
        <v>50</v>
      </c>
      <c r="C60" s="164"/>
      <c r="D60" s="164"/>
      <c r="E60" s="164"/>
      <c r="F60" s="164"/>
      <c r="G60" s="164"/>
      <c r="H60" s="164"/>
      <c r="I60" s="164"/>
      <c r="J60" s="164"/>
      <c r="K60" s="164"/>
      <c r="L60" s="165"/>
      <c r="M60" s="165"/>
      <c r="N60" s="165"/>
      <c r="O60" s="165"/>
      <c r="P60" s="164"/>
      <c r="Q60" s="164"/>
      <c r="R60" s="164"/>
      <c r="S60" s="164"/>
      <c r="T60" s="165"/>
      <c r="U60" s="165"/>
      <c r="V60" s="165"/>
      <c r="W60" s="165"/>
      <c r="X60" s="227"/>
    </row>
    <row r="61" spans="2:24" s="163" customFormat="1" ht="12.75" customHeight="1">
      <c r="B61" s="164">
        <v>51</v>
      </c>
      <c r="C61" s="164"/>
      <c r="D61" s="164"/>
      <c r="E61" s="164"/>
      <c r="F61" s="164"/>
      <c r="G61" s="164"/>
      <c r="H61" s="164"/>
      <c r="I61" s="164"/>
      <c r="J61" s="164"/>
      <c r="K61" s="164"/>
      <c r="L61" s="165"/>
      <c r="M61" s="165"/>
      <c r="N61" s="165"/>
      <c r="O61" s="165"/>
      <c r="P61" s="164"/>
      <c r="Q61" s="164"/>
      <c r="R61" s="164"/>
      <c r="S61" s="164"/>
      <c r="T61" s="165"/>
      <c r="U61" s="165"/>
      <c r="V61" s="165"/>
      <c r="W61" s="165"/>
      <c r="X61" s="227"/>
    </row>
    <row r="62" spans="2:24" s="163" customFormat="1" ht="12.75" customHeight="1">
      <c r="B62" s="164">
        <v>52</v>
      </c>
      <c r="C62" s="164"/>
      <c r="D62" s="164"/>
      <c r="E62" s="164"/>
      <c r="F62" s="164"/>
      <c r="G62" s="164"/>
      <c r="H62" s="164"/>
      <c r="I62" s="164"/>
      <c r="J62" s="164"/>
      <c r="K62" s="164"/>
      <c r="L62" s="165"/>
      <c r="M62" s="165"/>
      <c r="N62" s="165"/>
      <c r="O62" s="165"/>
      <c r="P62" s="164"/>
      <c r="Q62" s="164"/>
      <c r="R62" s="164"/>
      <c r="S62" s="164"/>
      <c r="T62" s="165"/>
      <c r="U62" s="165"/>
      <c r="V62" s="165"/>
      <c r="W62" s="165"/>
      <c r="X62" s="227"/>
    </row>
    <row r="63" spans="2:24" s="163" customFormat="1" ht="12.75" customHeight="1">
      <c r="B63" s="164">
        <v>53</v>
      </c>
      <c r="C63" s="164"/>
      <c r="D63" s="164"/>
      <c r="E63" s="164"/>
      <c r="F63" s="164"/>
      <c r="G63" s="164"/>
      <c r="H63" s="164"/>
      <c r="I63" s="164"/>
      <c r="J63" s="164"/>
      <c r="K63" s="164"/>
      <c r="L63" s="165"/>
      <c r="M63" s="165"/>
      <c r="N63" s="165"/>
      <c r="O63" s="165"/>
      <c r="P63" s="164"/>
      <c r="Q63" s="164"/>
      <c r="R63" s="164"/>
      <c r="S63" s="164"/>
      <c r="T63" s="165"/>
      <c r="U63" s="165"/>
      <c r="V63" s="165"/>
      <c r="W63" s="165"/>
      <c r="X63" s="227"/>
    </row>
    <row r="64" spans="2:24" s="163" customFormat="1" ht="12.75" customHeight="1">
      <c r="B64" s="164">
        <v>54</v>
      </c>
      <c r="C64" s="164"/>
      <c r="D64" s="164"/>
      <c r="E64" s="164"/>
      <c r="F64" s="164"/>
      <c r="G64" s="164"/>
      <c r="H64" s="164"/>
      <c r="I64" s="164"/>
      <c r="J64" s="164"/>
      <c r="K64" s="164"/>
      <c r="L64" s="165"/>
      <c r="M64" s="165"/>
      <c r="N64" s="165"/>
      <c r="O64" s="165"/>
      <c r="P64" s="164"/>
      <c r="Q64" s="164"/>
      <c r="R64" s="164"/>
      <c r="S64" s="164"/>
      <c r="T64" s="165"/>
      <c r="U64" s="165"/>
      <c r="V64" s="165"/>
      <c r="W64" s="165"/>
      <c r="X64" s="227"/>
    </row>
    <row r="65" spans="2:24" s="163" customFormat="1" ht="12.75" customHeight="1">
      <c r="B65" s="164">
        <v>55</v>
      </c>
      <c r="C65" s="164"/>
      <c r="D65" s="164"/>
      <c r="E65" s="164"/>
      <c r="F65" s="164"/>
      <c r="G65" s="164"/>
      <c r="H65" s="164"/>
      <c r="I65" s="164"/>
      <c r="J65" s="164"/>
      <c r="K65" s="164"/>
      <c r="L65" s="165"/>
      <c r="M65" s="165"/>
      <c r="N65" s="165"/>
      <c r="O65" s="165"/>
      <c r="P65" s="164"/>
      <c r="Q65" s="164"/>
      <c r="R65" s="164"/>
      <c r="S65" s="164"/>
      <c r="T65" s="165"/>
      <c r="U65" s="165"/>
      <c r="V65" s="165"/>
      <c r="W65" s="165"/>
      <c r="X65" s="227"/>
    </row>
    <row r="66" spans="2:24" s="163" customFormat="1" ht="12.75" customHeight="1">
      <c r="B66" s="164">
        <v>56</v>
      </c>
      <c r="C66" s="164"/>
      <c r="D66" s="164"/>
      <c r="E66" s="164"/>
      <c r="F66" s="164"/>
      <c r="G66" s="164"/>
      <c r="H66" s="164"/>
      <c r="I66" s="164"/>
      <c r="J66" s="164"/>
      <c r="K66" s="164"/>
      <c r="L66" s="165"/>
      <c r="M66" s="165"/>
      <c r="N66" s="165"/>
      <c r="O66" s="165"/>
      <c r="P66" s="164"/>
      <c r="Q66" s="164"/>
      <c r="R66" s="164"/>
      <c r="S66" s="164"/>
      <c r="T66" s="165"/>
      <c r="U66" s="165"/>
      <c r="V66" s="165"/>
      <c r="W66" s="165"/>
      <c r="X66" s="227"/>
    </row>
    <row r="67" spans="2:24" s="163" customFormat="1" ht="12.75" customHeight="1">
      <c r="B67" s="164">
        <v>57</v>
      </c>
      <c r="C67" s="164"/>
      <c r="D67" s="164"/>
      <c r="E67" s="164"/>
      <c r="F67" s="164"/>
      <c r="G67" s="164"/>
      <c r="H67" s="164"/>
      <c r="I67" s="164"/>
      <c r="J67" s="164"/>
      <c r="K67" s="164"/>
      <c r="L67" s="165"/>
      <c r="M67" s="165"/>
      <c r="N67" s="165"/>
      <c r="O67" s="165"/>
      <c r="P67" s="164"/>
      <c r="Q67" s="164"/>
      <c r="R67" s="164"/>
      <c r="S67" s="164"/>
      <c r="T67" s="165"/>
      <c r="U67" s="165"/>
      <c r="V67" s="165"/>
      <c r="W67" s="165"/>
      <c r="X67" s="227"/>
    </row>
    <row r="68" spans="2:24" s="163" customFormat="1" ht="12.75" customHeight="1">
      <c r="B68" s="164">
        <v>58</v>
      </c>
      <c r="C68" s="164"/>
      <c r="D68" s="164"/>
      <c r="E68" s="164"/>
      <c r="F68" s="164"/>
      <c r="G68" s="164"/>
      <c r="H68" s="164"/>
      <c r="I68" s="164"/>
      <c r="J68" s="164"/>
      <c r="K68" s="164"/>
      <c r="L68" s="165"/>
      <c r="M68" s="165"/>
      <c r="N68" s="165"/>
      <c r="O68" s="165"/>
      <c r="P68" s="164"/>
      <c r="Q68" s="164"/>
      <c r="R68" s="164"/>
      <c r="S68" s="164"/>
      <c r="T68" s="165"/>
      <c r="U68" s="165"/>
      <c r="V68" s="165"/>
      <c r="W68" s="165"/>
      <c r="X68" s="227"/>
    </row>
    <row r="69" spans="2:24" s="163" customFormat="1" ht="12.75" customHeight="1">
      <c r="B69" s="164">
        <v>59</v>
      </c>
      <c r="C69" s="164"/>
      <c r="D69" s="164"/>
      <c r="E69" s="164"/>
      <c r="F69" s="164"/>
      <c r="G69" s="164"/>
      <c r="H69" s="164"/>
      <c r="I69" s="164"/>
      <c r="J69" s="164"/>
      <c r="K69" s="164"/>
      <c r="L69" s="165"/>
      <c r="M69" s="165"/>
      <c r="N69" s="165"/>
      <c r="O69" s="165"/>
      <c r="P69" s="164"/>
      <c r="Q69" s="164"/>
      <c r="R69" s="164"/>
      <c r="S69" s="164"/>
      <c r="T69" s="165"/>
      <c r="U69" s="165"/>
      <c r="V69" s="165"/>
      <c r="W69" s="165"/>
      <c r="X69" s="227"/>
    </row>
    <row r="70" spans="2:24" s="163" customFormat="1" ht="12.75" customHeight="1">
      <c r="B70" s="164">
        <v>60</v>
      </c>
      <c r="C70" s="164"/>
      <c r="D70" s="164"/>
      <c r="E70" s="164"/>
      <c r="F70" s="164"/>
      <c r="G70" s="164"/>
      <c r="H70" s="164"/>
      <c r="I70" s="164"/>
      <c r="J70" s="164"/>
      <c r="K70" s="164"/>
      <c r="L70" s="165"/>
      <c r="M70" s="165"/>
      <c r="N70" s="165"/>
      <c r="O70" s="165"/>
      <c r="P70" s="164"/>
      <c r="Q70" s="164"/>
      <c r="R70" s="164"/>
      <c r="S70" s="164"/>
      <c r="T70" s="165"/>
      <c r="U70" s="165"/>
      <c r="V70" s="165"/>
      <c r="W70" s="165"/>
      <c r="X70" s="227"/>
    </row>
    <row r="71" spans="2:24" s="163" customFormat="1" ht="12.75" customHeight="1">
      <c r="B71" s="164">
        <v>61</v>
      </c>
      <c r="C71" s="164"/>
      <c r="D71" s="164"/>
      <c r="E71" s="164"/>
      <c r="F71" s="164"/>
      <c r="G71" s="164"/>
      <c r="H71" s="164"/>
      <c r="I71" s="164"/>
      <c r="J71" s="164"/>
      <c r="K71" s="164"/>
      <c r="L71" s="165"/>
      <c r="M71" s="165"/>
      <c r="N71" s="165"/>
      <c r="O71" s="165"/>
      <c r="P71" s="164"/>
      <c r="Q71" s="164"/>
      <c r="R71" s="164"/>
      <c r="S71" s="164"/>
      <c r="T71" s="165"/>
      <c r="U71" s="165"/>
      <c r="V71" s="165"/>
      <c r="W71" s="165"/>
      <c r="X71" s="227"/>
    </row>
    <row r="72" spans="2:24" s="163" customFormat="1" ht="12.75" customHeight="1">
      <c r="B72" s="164">
        <v>62</v>
      </c>
      <c r="C72" s="164"/>
      <c r="D72" s="164"/>
      <c r="E72" s="164"/>
      <c r="F72" s="164"/>
      <c r="G72" s="164"/>
      <c r="H72" s="164"/>
      <c r="I72" s="164"/>
      <c r="J72" s="164"/>
      <c r="K72" s="164"/>
      <c r="L72" s="165"/>
      <c r="M72" s="165"/>
      <c r="N72" s="165"/>
      <c r="O72" s="165"/>
      <c r="P72" s="164"/>
      <c r="Q72" s="164"/>
      <c r="R72" s="164"/>
      <c r="S72" s="164"/>
      <c r="T72" s="165"/>
      <c r="U72" s="165"/>
      <c r="V72" s="165"/>
      <c r="W72" s="165"/>
      <c r="X72" s="227"/>
    </row>
    <row r="73" spans="2:24" s="163" customFormat="1" ht="12.75" customHeight="1">
      <c r="B73" s="164">
        <v>63</v>
      </c>
      <c r="C73" s="164"/>
      <c r="D73" s="164"/>
      <c r="E73" s="164"/>
      <c r="F73" s="164"/>
      <c r="G73" s="164"/>
      <c r="H73" s="164"/>
      <c r="I73" s="164"/>
      <c r="J73" s="164"/>
      <c r="K73" s="164"/>
      <c r="L73" s="165"/>
      <c r="M73" s="165"/>
      <c r="N73" s="165"/>
      <c r="O73" s="165"/>
      <c r="P73" s="164"/>
      <c r="Q73" s="164"/>
      <c r="R73" s="164"/>
      <c r="S73" s="164"/>
      <c r="T73" s="165"/>
      <c r="U73" s="165"/>
      <c r="V73" s="165"/>
      <c r="W73" s="165"/>
      <c r="X73" s="227"/>
    </row>
    <row r="74" spans="2:24" s="163" customFormat="1" ht="12.75" customHeight="1">
      <c r="B74" s="164">
        <v>64</v>
      </c>
      <c r="C74" s="164"/>
      <c r="D74" s="164"/>
      <c r="E74" s="164"/>
      <c r="F74" s="164"/>
      <c r="G74" s="164"/>
      <c r="H74" s="164"/>
      <c r="I74" s="164"/>
      <c r="J74" s="164"/>
      <c r="K74" s="164"/>
      <c r="L74" s="165"/>
      <c r="M74" s="165"/>
      <c r="N74" s="165"/>
      <c r="O74" s="165"/>
      <c r="P74" s="164"/>
      <c r="Q74" s="164"/>
      <c r="R74" s="164"/>
      <c r="S74" s="164"/>
      <c r="T74" s="165"/>
      <c r="U74" s="165"/>
      <c r="V74" s="165"/>
      <c r="W74" s="165"/>
      <c r="X74" s="227"/>
    </row>
    <row r="75" spans="2:24" s="163" customFormat="1" ht="12.75" customHeight="1">
      <c r="B75" s="164">
        <v>65</v>
      </c>
      <c r="C75" s="164"/>
      <c r="D75" s="164"/>
      <c r="E75" s="164"/>
      <c r="F75" s="164"/>
      <c r="G75" s="164"/>
      <c r="H75" s="164"/>
      <c r="I75" s="164"/>
      <c r="J75" s="164"/>
      <c r="K75" s="164"/>
      <c r="L75" s="165"/>
      <c r="M75" s="165"/>
      <c r="N75" s="165"/>
      <c r="O75" s="165"/>
      <c r="P75" s="164"/>
      <c r="Q75" s="164"/>
      <c r="R75" s="164"/>
      <c r="S75" s="164"/>
      <c r="T75" s="165"/>
      <c r="U75" s="165"/>
      <c r="V75" s="165"/>
      <c r="W75" s="165"/>
      <c r="X75" s="227"/>
    </row>
    <row r="76" spans="2:24" s="163" customFormat="1" ht="12.75" customHeight="1">
      <c r="B76" s="164">
        <v>66</v>
      </c>
      <c r="C76" s="164"/>
      <c r="D76" s="164"/>
      <c r="E76" s="164"/>
      <c r="F76" s="164"/>
      <c r="G76" s="164"/>
      <c r="H76" s="164"/>
      <c r="I76" s="164"/>
      <c r="J76" s="164"/>
      <c r="K76" s="164"/>
      <c r="L76" s="165"/>
      <c r="M76" s="165"/>
      <c r="N76" s="165"/>
      <c r="O76" s="165"/>
      <c r="P76" s="164"/>
      <c r="Q76" s="164"/>
      <c r="R76" s="164"/>
      <c r="S76" s="164"/>
      <c r="T76" s="165"/>
      <c r="U76" s="165"/>
      <c r="V76" s="165"/>
      <c r="W76" s="165"/>
      <c r="X76" s="227"/>
    </row>
    <row r="77" spans="2:24" s="163" customFormat="1" ht="12.75" customHeight="1">
      <c r="B77" s="164">
        <v>67</v>
      </c>
      <c r="C77" s="164"/>
      <c r="D77" s="164"/>
      <c r="E77" s="164"/>
      <c r="F77" s="164"/>
      <c r="G77" s="164"/>
      <c r="H77" s="164"/>
      <c r="I77" s="164"/>
      <c r="J77" s="164"/>
      <c r="K77" s="164"/>
      <c r="L77" s="165"/>
      <c r="M77" s="165"/>
      <c r="N77" s="165"/>
      <c r="O77" s="165"/>
      <c r="P77" s="164"/>
      <c r="Q77" s="164"/>
      <c r="R77" s="164"/>
      <c r="S77" s="164"/>
      <c r="T77" s="165"/>
      <c r="U77" s="165"/>
      <c r="V77" s="165"/>
      <c r="W77" s="165"/>
      <c r="X77" s="227"/>
    </row>
    <row r="78" spans="2:24" s="163" customFormat="1" ht="12.75" customHeight="1">
      <c r="B78" s="164">
        <v>68</v>
      </c>
      <c r="C78" s="164"/>
      <c r="D78" s="164"/>
      <c r="E78" s="164"/>
      <c r="F78" s="164"/>
      <c r="G78" s="164"/>
      <c r="H78" s="164"/>
      <c r="I78" s="164"/>
      <c r="J78" s="164"/>
      <c r="K78" s="164"/>
      <c r="L78" s="165"/>
      <c r="M78" s="165"/>
      <c r="N78" s="165"/>
      <c r="O78" s="165"/>
      <c r="P78" s="164"/>
      <c r="Q78" s="164"/>
      <c r="R78" s="164"/>
      <c r="S78" s="164"/>
      <c r="T78" s="165"/>
      <c r="U78" s="165"/>
      <c r="V78" s="165"/>
      <c r="W78" s="165"/>
      <c r="X78" s="227"/>
    </row>
    <row r="79" spans="2:24" s="163" customFormat="1" ht="12.75" customHeight="1">
      <c r="B79" s="164">
        <v>69</v>
      </c>
      <c r="C79" s="164"/>
      <c r="D79" s="164"/>
      <c r="E79" s="164"/>
      <c r="F79" s="164"/>
      <c r="G79" s="164"/>
      <c r="H79" s="164"/>
      <c r="I79" s="164"/>
      <c r="J79" s="164"/>
      <c r="K79" s="164"/>
      <c r="L79" s="165"/>
      <c r="M79" s="165"/>
      <c r="N79" s="165"/>
      <c r="O79" s="165"/>
      <c r="P79" s="164"/>
      <c r="Q79" s="164"/>
      <c r="R79" s="164"/>
      <c r="S79" s="164"/>
      <c r="T79" s="165"/>
      <c r="U79" s="165"/>
      <c r="V79" s="165"/>
      <c r="W79" s="165"/>
      <c r="X79" s="227"/>
    </row>
    <row r="80" spans="2:24" s="163" customFormat="1" ht="12.75" customHeight="1">
      <c r="B80" s="164">
        <v>70</v>
      </c>
      <c r="C80" s="164"/>
      <c r="D80" s="164"/>
      <c r="E80" s="164"/>
      <c r="F80" s="164"/>
      <c r="G80" s="164"/>
      <c r="H80" s="164"/>
      <c r="I80" s="164"/>
      <c r="J80" s="164"/>
      <c r="K80" s="164"/>
      <c r="L80" s="165"/>
      <c r="M80" s="165"/>
      <c r="N80" s="165"/>
      <c r="O80" s="165"/>
      <c r="P80" s="164"/>
      <c r="Q80" s="164"/>
      <c r="R80" s="164"/>
      <c r="S80" s="164"/>
      <c r="T80" s="165"/>
      <c r="U80" s="165"/>
      <c r="V80" s="165"/>
      <c r="W80" s="165"/>
      <c r="X80" s="227"/>
    </row>
    <row r="81" spans="2:24" s="163" customFormat="1" ht="12.75" customHeight="1">
      <c r="B81" s="164">
        <v>71</v>
      </c>
      <c r="C81" s="164"/>
      <c r="D81" s="164"/>
      <c r="E81" s="164"/>
      <c r="F81" s="164"/>
      <c r="G81" s="164"/>
      <c r="H81" s="164"/>
      <c r="I81" s="164"/>
      <c r="J81" s="164"/>
      <c r="K81" s="164"/>
      <c r="L81" s="165"/>
      <c r="M81" s="165"/>
      <c r="N81" s="165"/>
      <c r="O81" s="165"/>
      <c r="P81" s="164"/>
      <c r="Q81" s="164"/>
      <c r="R81" s="164"/>
      <c r="S81" s="164"/>
      <c r="T81" s="165"/>
      <c r="U81" s="165"/>
      <c r="V81" s="165"/>
      <c r="W81" s="165"/>
      <c r="X81" s="227"/>
    </row>
    <row r="82" spans="2:24" s="163" customFormat="1" ht="12.75" customHeight="1">
      <c r="B82" s="164">
        <v>72</v>
      </c>
      <c r="C82" s="164"/>
      <c r="D82" s="164"/>
      <c r="E82" s="164"/>
      <c r="F82" s="164"/>
      <c r="G82" s="164"/>
      <c r="H82" s="164"/>
      <c r="I82" s="164"/>
      <c r="J82" s="164"/>
      <c r="K82" s="164"/>
      <c r="L82" s="165"/>
      <c r="M82" s="165"/>
      <c r="N82" s="165"/>
      <c r="O82" s="165"/>
      <c r="P82" s="164"/>
      <c r="Q82" s="164"/>
      <c r="R82" s="164"/>
      <c r="S82" s="164"/>
      <c r="T82" s="165"/>
      <c r="U82" s="165"/>
      <c r="V82" s="165"/>
      <c r="W82" s="165"/>
      <c r="X82" s="227"/>
    </row>
    <row r="83" spans="2:24" s="163" customFormat="1" ht="12.75" customHeight="1">
      <c r="B83" s="164">
        <v>73</v>
      </c>
      <c r="C83" s="164"/>
      <c r="D83" s="164"/>
      <c r="E83" s="164"/>
      <c r="F83" s="164"/>
      <c r="G83" s="164"/>
      <c r="H83" s="164"/>
      <c r="I83" s="164"/>
      <c r="J83" s="164"/>
      <c r="K83" s="164"/>
      <c r="L83" s="165"/>
      <c r="M83" s="165"/>
      <c r="N83" s="165"/>
      <c r="O83" s="165"/>
      <c r="P83" s="164"/>
      <c r="Q83" s="164"/>
      <c r="R83" s="164"/>
      <c r="S83" s="164"/>
      <c r="T83" s="165"/>
      <c r="U83" s="165"/>
      <c r="V83" s="165"/>
      <c r="W83" s="165"/>
      <c r="X83" s="227"/>
    </row>
    <row r="84" spans="2:24" s="163" customFormat="1" ht="12.75" customHeight="1">
      <c r="B84" s="164">
        <v>74</v>
      </c>
      <c r="C84" s="164"/>
      <c r="D84" s="164"/>
      <c r="E84" s="164"/>
      <c r="F84" s="164"/>
      <c r="G84" s="164"/>
      <c r="H84" s="164"/>
      <c r="I84" s="164"/>
      <c r="J84" s="164"/>
      <c r="K84" s="164"/>
      <c r="L84" s="165"/>
      <c r="M84" s="165"/>
      <c r="N84" s="165"/>
      <c r="O84" s="165"/>
      <c r="P84" s="164"/>
      <c r="Q84" s="164"/>
      <c r="R84" s="164"/>
      <c r="S84" s="164"/>
      <c r="T84" s="165"/>
      <c r="U84" s="165"/>
      <c r="V84" s="165"/>
      <c r="W84" s="165"/>
      <c r="X84" s="227"/>
    </row>
    <row r="85" spans="2:24" s="163" customFormat="1" ht="12.75" customHeight="1">
      <c r="B85" s="164">
        <v>75</v>
      </c>
      <c r="C85" s="164"/>
      <c r="D85" s="164"/>
      <c r="E85" s="164"/>
      <c r="F85" s="164"/>
      <c r="G85" s="164"/>
      <c r="H85" s="164"/>
      <c r="I85" s="164"/>
      <c r="J85" s="164"/>
      <c r="K85" s="164"/>
      <c r="L85" s="165"/>
      <c r="M85" s="165"/>
      <c r="N85" s="165"/>
      <c r="O85" s="165"/>
      <c r="P85" s="164"/>
      <c r="Q85" s="164"/>
      <c r="R85" s="164"/>
      <c r="S85" s="164"/>
      <c r="T85" s="165"/>
      <c r="U85" s="165"/>
      <c r="V85" s="165"/>
      <c r="W85" s="165"/>
      <c r="X85" s="227"/>
    </row>
    <row r="86" spans="2:24" s="163" customFormat="1" ht="12.75" customHeight="1">
      <c r="B86" s="164">
        <v>76</v>
      </c>
      <c r="C86" s="164"/>
      <c r="D86" s="164"/>
      <c r="E86" s="164"/>
      <c r="F86" s="164"/>
      <c r="G86" s="164"/>
      <c r="H86" s="164"/>
      <c r="I86" s="164"/>
      <c r="J86" s="164"/>
      <c r="K86" s="164"/>
      <c r="L86" s="165"/>
      <c r="M86" s="165"/>
      <c r="N86" s="165"/>
      <c r="O86" s="165"/>
      <c r="P86" s="164"/>
      <c r="Q86" s="164"/>
      <c r="R86" s="164"/>
      <c r="S86" s="164"/>
      <c r="T86" s="165"/>
      <c r="U86" s="165"/>
      <c r="V86" s="165"/>
      <c r="W86" s="165"/>
      <c r="X86" s="227"/>
    </row>
    <row r="87" spans="2:24" s="163" customFormat="1" ht="12.75" customHeight="1">
      <c r="B87" s="164">
        <v>77</v>
      </c>
      <c r="C87" s="164"/>
      <c r="D87" s="164"/>
      <c r="E87" s="164"/>
      <c r="F87" s="164"/>
      <c r="G87" s="164"/>
      <c r="H87" s="164"/>
      <c r="I87" s="164"/>
      <c r="J87" s="164"/>
      <c r="K87" s="164"/>
      <c r="L87" s="165"/>
      <c r="M87" s="165"/>
      <c r="N87" s="165"/>
      <c r="O87" s="165"/>
      <c r="P87" s="164"/>
      <c r="Q87" s="164"/>
      <c r="R87" s="164"/>
      <c r="S87" s="164"/>
      <c r="T87" s="165"/>
      <c r="U87" s="165"/>
      <c r="V87" s="165"/>
      <c r="W87" s="165"/>
      <c r="X87" s="227"/>
    </row>
    <row r="88" spans="2:24" s="163" customFormat="1" ht="12.75" customHeight="1">
      <c r="B88" s="164">
        <v>78</v>
      </c>
      <c r="C88" s="164"/>
      <c r="D88" s="164"/>
      <c r="E88" s="164"/>
      <c r="F88" s="164"/>
      <c r="G88" s="164"/>
      <c r="H88" s="164"/>
      <c r="I88" s="164"/>
      <c r="J88" s="164"/>
      <c r="K88" s="164"/>
      <c r="L88" s="165"/>
      <c r="M88" s="165"/>
      <c r="N88" s="165"/>
      <c r="O88" s="165"/>
      <c r="P88" s="164"/>
      <c r="Q88" s="164"/>
      <c r="R88" s="164"/>
      <c r="S88" s="164"/>
      <c r="T88" s="165"/>
      <c r="U88" s="165"/>
      <c r="V88" s="165"/>
      <c r="W88" s="165"/>
      <c r="X88" s="227"/>
    </row>
    <row r="89" spans="2:24" s="163" customFormat="1" ht="12.75" customHeight="1">
      <c r="B89" s="164">
        <v>79</v>
      </c>
      <c r="C89" s="164"/>
      <c r="D89" s="164"/>
      <c r="E89" s="164"/>
      <c r="F89" s="164"/>
      <c r="G89" s="164"/>
      <c r="H89" s="164"/>
      <c r="I89" s="164"/>
      <c r="J89" s="164"/>
      <c r="K89" s="164"/>
      <c r="L89" s="165"/>
      <c r="M89" s="165"/>
      <c r="N89" s="165"/>
      <c r="O89" s="165"/>
      <c r="P89" s="164"/>
      <c r="Q89" s="164"/>
      <c r="R89" s="164"/>
      <c r="S89" s="164"/>
      <c r="T89" s="165"/>
      <c r="U89" s="165"/>
      <c r="V89" s="165"/>
      <c r="W89" s="165"/>
      <c r="X89" s="227"/>
    </row>
    <row r="90" spans="2:24" s="163" customFormat="1" ht="12.75" customHeight="1">
      <c r="B90" s="164">
        <v>80</v>
      </c>
      <c r="C90" s="164"/>
      <c r="D90" s="164"/>
      <c r="E90" s="164"/>
      <c r="F90" s="164"/>
      <c r="G90" s="164"/>
      <c r="H90" s="164"/>
      <c r="I90" s="164"/>
      <c r="J90" s="164"/>
      <c r="K90" s="164"/>
      <c r="L90" s="165"/>
      <c r="M90" s="165"/>
      <c r="N90" s="165"/>
      <c r="O90" s="165"/>
      <c r="P90" s="164"/>
      <c r="Q90" s="164"/>
      <c r="R90" s="164"/>
      <c r="S90" s="164"/>
      <c r="T90" s="165"/>
      <c r="U90" s="165"/>
      <c r="V90" s="165"/>
      <c r="W90" s="165"/>
      <c r="X90" s="227"/>
    </row>
    <row r="91" spans="2:24" s="163" customFormat="1" ht="12.75" customHeight="1">
      <c r="B91" s="164">
        <v>81</v>
      </c>
      <c r="C91" s="164"/>
      <c r="D91" s="164"/>
      <c r="E91" s="164"/>
      <c r="F91" s="164"/>
      <c r="G91" s="164"/>
      <c r="H91" s="164"/>
      <c r="I91" s="164"/>
      <c r="J91" s="164"/>
      <c r="K91" s="164"/>
      <c r="L91" s="165"/>
      <c r="M91" s="165"/>
      <c r="N91" s="165"/>
      <c r="O91" s="165"/>
      <c r="P91" s="164"/>
      <c r="Q91" s="164"/>
      <c r="R91" s="164"/>
      <c r="S91" s="164"/>
      <c r="T91" s="165"/>
      <c r="U91" s="165"/>
      <c r="V91" s="165"/>
      <c r="W91" s="165"/>
      <c r="X91" s="227"/>
    </row>
    <row r="92" spans="2:24" s="163" customFormat="1" ht="12.75" customHeight="1">
      <c r="B92" s="164">
        <v>82</v>
      </c>
      <c r="C92" s="164"/>
      <c r="D92" s="164"/>
      <c r="E92" s="164"/>
      <c r="F92" s="164"/>
      <c r="G92" s="164"/>
      <c r="H92" s="164"/>
      <c r="I92" s="164"/>
      <c r="J92" s="164"/>
      <c r="K92" s="164"/>
      <c r="L92" s="165"/>
      <c r="M92" s="165"/>
      <c r="N92" s="165"/>
      <c r="O92" s="165"/>
      <c r="P92" s="164"/>
      <c r="Q92" s="164"/>
      <c r="R92" s="164"/>
      <c r="S92" s="164"/>
      <c r="T92" s="165"/>
      <c r="U92" s="165"/>
      <c r="V92" s="165"/>
      <c r="W92" s="165"/>
      <c r="X92" s="227"/>
    </row>
    <row r="93" spans="2:24" s="163" customFormat="1" ht="12.75" customHeight="1">
      <c r="B93" s="164">
        <v>83</v>
      </c>
      <c r="C93" s="164"/>
      <c r="D93" s="164"/>
      <c r="E93" s="164"/>
      <c r="F93" s="164"/>
      <c r="G93" s="164"/>
      <c r="H93" s="164"/>
      <c r="I93" s="164"/>
      <c r="J93" s="164"/>
      <c r="K93" s="164"/>
      <c r="L93" s="165"/>
      <c r="M93" s="165"/>
      <c r="N93" s="165"/>
      <c r="O93" s="165"/>
      <c r="P93" s="164"/>
      <c r="Q93" s="164"/>
      <c r="R93" s="164"/>
      <c r="S93" s="164"/>
      <c r="T93" s="165"/>
      <c r="U93" s="165"/>
      <c r="V93" s="165"/>
      <c r="W93" s="165"/>
      <c r="X93" s="227"/>
    </row>
    <row r="94" spans="2:24" s="163" customFormat="1" ht="12.75" customHeight="1">
      <c r="B94" s="164">
        <v>84</v>
      </c>
      <c r="C94" s="164"/>
      <c r="D94" s="164"/>
      <c r="E94" s="164"/>
      <c r="F94" s="164"/>
      <c r="G94" s="164"/>
      <c r="H94" s="164"/>
      <c r="I94" s="164"/>
      <c r="J94" s="164"/>
      <c r="K94" s="164"/>
      <c r="L94" s="165"/>
      <c r="M94" s="165"/>
      <c r="N94" s="165"/>
      <c r="O94" s="165"/>
      <c r="P94" s="164"/>
      <c r="Q94" s="164"/>
      <c r="R94" s="164"/>
      <c r="S94" s="164"/>
      <c r="T94" s="165"/>
      <c r="U94" s="165"/>
      <c r="V94" s="165"/>
      <c r="W94" s="165"/>
      <c r="X94" s="227"/>
    </row>
    <row r="95" spans="2:24" s="163" customFormat="1" ht="12.75" customHeight="1">
      <c r="B95" s="164">
        <v>85</v>
      </c>
      <c r="C95" s="164"/>
      <c r="D95" s="164"/>
      <c r="E95" s="164"/>
      <c r="F95" s="164"/>
      <c r="G95" s="164"/>
      <c r="H95" s="164"/>
      <c r="I95" s="164"/>
      <c r="J95" s="164"/>
      <c r="K95" s="164"/>
      <c r="L95" s="165"/>
      <c r="M95" s="165"/>
      <c r="N95" s="165"/>
      <c r="O95" s="165"/>
      <c r="P95" s="164"/>
      <c r="Q95" s="164"/>
      <c r="R95" s="164"/>
      <c r="S95" s="164"/>
      <c r="T95" s="165"/>
      <c r="U95" s="165"/>
      <c r="V95" s="165"/>
      <c r="W95" s="165"/>
      <c r="X95" s="227"/>
    </row>
    <row r="96" spans="2:24" s="163" customFormat="1" ht="12.75" customHeight="1">
      <c r="B96" s="164">
        <v>86</v>
      </c>
      <c r="C96" s="164"/>
      <c r="D96" s="164"/>
      <c r="E96" s="164"/>
      <c r="F96" s="164"/>
      <c r="G96" s="164"/>
      <c r="H96" s="164"/>
      <c r="I96" s="164"/>
      <c r="J96" s="164"/>
      <c r="K96" s="164"/>
      <c r="L96" s="165"/>
      <c r="M96" s="165"/>
      <c r="N96" s="165"/>
      <c r="O96" s="165"/>
      <c r="P96" s="164"/>
      <c r="Q96" s="164"/>
      <c r="R96" s="164"/>
      <c r="S96" s="164"/>
      <c r="T96" s="165"/>
      <c r="U96" s="165"/>
      <c r="V96" s="165"/>
      <c r="W96" s="165"/>
      <c r="X96" s="227"/>
    </row>
    <row r="97" spans="2:24" s="163" customFormat="1" ht="12.75" customHeight="1">
      <c r="B97" s="164">
        <v>87</v>
      </c>
      <c r="C97" s="164"/>
      <c r="D97" s="164"/>
      <c r="E97" s="164"/>
      <c r="F97" s="164"/>
      <c r="G97" s="164"/>
      <c r="H97" s="164"/>
      <c r="I97" s="164"/>
      <c r="J97" s="164"/>
      <c r="K97" s="164"/>
      <c r="L97" s="165"/>
      <c r="M97" s="165"/>
      <c r="N97" s="165"/>
      <c r="O97" s="165"/>
      <c r="P97" s="164"/>
      <c r="Q97" s="164"/>
      <c r="R97" s="164"/>
      <c r="S97" s="164"/>
      <c r="T97" s="165"/>
      <c r="U97" s="165"/>
      <c r="V97" s="165"/>
      <c r="W97" s="165"/>
      <c r="X97" s="227"/>
    </row>
    <row r="98" spans="2:24" s="163" customFormat="1" ht="12.75" customHeight="1">
      <c r="B98" s="164">
        <v>88</v>
      </c>
      <c r="C98" s="164"/>
      <c r="D98" s="164"/>
      <c r="E98" s="164"/>
      <c r="F98" s="164"/>
      <c r="G98" s="164"/>
      <c r="H98" s="164"/>
      <c r="I98" s="164"/>
      <c r="J98" s="164"/>
      <c r="K98" s="164"/>
      <c r="L98" s="165"/>
      <c r="M98" s="165"/>
      <c r="N98" s="165"/>
      <c r="O98" s="165"/>
      <c r="P98" s="164"/>
      <c r="Q98" s="164"/>
      <c r="R98" s="164"/>
      <c r="S98" s="164"/>
      <c r="T98" s="165"/>
      <c r="U98" s="165"/>
      <c r="V98" s="165"/>
      <c r="W98" s="165"/>
      <c r="X98" s="227"/>
    </row>
    <row r="99" spans="2:24" s="163" customFormat="1" ht="12.75" customHeight="1">
      <c r="B99" s="164">
        <v>89</v>
      </c>
      <c r="C99" s="164"/>
      <c r="D99" s="164"/>
      <c r="E99" s="164"/>
      <c r="F99" s="164"/>
      <c r="G99" s="164"/>
      <c r="H99" s="164"/>
      <c r="I99" s="164"/>
      <c r="J99" s="164"/>
      <c r="K99" s="164"/>
      <c r="L99" s="165"/>
      <c r="M99" s="165"/>
      <c r="N99" s="165"/>
      <c r="O99" s="165"/>
      <c r="P99" s="164"/>
      <c r="Q99" s="164"/>
      <c r="R99" s="164"/>
      <c r="S99" s="164"/>
      <c r="T99" s="165"/>
      <c r="U99" s="165"/>
      <c r="V99" s="165"/>
      <c r="W99" s="165"/>
      <c r="X99" s="227"/>
    </row>
    <row r="100" spans="2:24" s="163" customFormat="1" ht="12.75" customHeight="1">
      <c r="B100" s="164">
        <v>90</v>
      </c>
      <c r="C100" s="164"/>
      <c r="D100" s="164"/>
      <c r="E100" s="164"/>
      <c r="F100" s="164"/>
      <c r="G100" s="164"/>
      <c r="H100" s="164"/>
      <c r="I100" s="164"/>
      <c r="J100" s="164"/>
      <c r="K100" s="164"/>
      <c r="L100" s="165"/>
      <c r="M100" s="165"/>
      <c r="N100" s="165"/>
      <c r="O100" s="165"/>
      <c r="P100" s="164"/>
      <c r="Q100" s="164"/>
      <c r="R100" s="164"/>
      <c r="S100" s="164"/>
      <c r="T100" s="165"/>
      <c r="U100" s="165"/>
      <c r="V100" s="165"/>
      <c r="W100" s="165"/>
      <c r="X100" s="227"/>
    </row>
    <row r="101" spans="2:24" s="163" customFormat="1" ht="12.75" customHeight="1">
      <c r="B101" s="164">
        <v>91</v>
      </c>
      <c r="C101" s="164"/>
      <c r="D101" s="164"/>
      <c r="E101" s="164"/>
      <c r="F101" s="164"/>
      <c r="G101" s="164"/>
      <c r="H101" s="164"/>
      <c r="I101" s="164"/>
      <c r="J101" s="164"/>
      <c r="K101" s="164"/>
      <c r="L101" s="165"/>
      <c r="M101" s="165"/>
      <c r="N101" s="165"/>
      <c r="O101" s="165"/>
      <c r="P101" s="164"/>
      <c r="Q101" s="164"/>
      <c r="R101" s="164"/>
      <c r="S101" s="164"/>
      <c r="T101" s="165"/>
      <c r="U101" s="165"/>
      <c r="V101" s="165"/>
      <c r="W101" s="165"/>
      <c r="X101" s="227"/>
    </row>
    <row r="102" spans="2:24" s="163" customFormat="1" ht="12.75" customHeight="1">
      <c r="B102" s="164">
        <v>92</v>
      </c>
      <c r="C102" s="164"/>
      <c r="D102" s="164"/>
      <c r="E102" s="164"/>
      <c r="F102" s="164"/>
      <c r="G102" s="164"/>
      <c r="H102" s="164"/>
      <c r="I102" s="164"/>
      <c r="J102" s="164"/>
      <c r="K102" s="164"/>
      <c r="L102" s="165"/>
      <c r="M102" s="165"/>
      <c r="N102" s="165"/>
      <c r="O102" s="165"/>
      <c r="P102" s="164"/>
      <c r="Q102" s="164"/>
      <c r="R102" s="164"/>
      <c r="S102" s="164"/>
      <c r="T102" s="165"/>
      <c r="U102" s="165"/>
      <c r="V102" s="165"/>
      <c r="W102" s="165"/>
      <c r="X102" s="227"/>
    </row>
    <row r="103" spans="2:24" s="163" customFormat="1" ht="12.75" customHeight="1">
      <c r="B103" s="164">
        <v>93</v>
      </c>
      <c r="C103" s="164"/>
      <c r="D103" s="164"/>
      <c r="E103" s="164"/>
      <c r="F103" s="164"/>
      <c r="G103" s="164"/>
      <c r="H103" s="164"/>
      <c r="I103" s="164"/>
      <c r="J103" s="164"/>
      <c r="K103" s="164"/>
      <c r="L103" s="165"/>
      <c r="M103" s="165"/>
      <c r="N103" s="165"/>
      <c r="O103" s="165"/>
      <c r="P103" s="164"/>
      <c r="Q103" s="164"/>
      <c r="R103" s="164"/>
      <c r="S103" s="164"/>
      <c r="T103" s="165"/>
      <c r="U103" s="165"/>
      <c r="V103" s="165"/>
      <c r="W103" s="165"/>
      <c r="X103" s="227"/>
    </row>
    <row r="104" spans="2:24" s="163" customFormat="1" ht="12.75" customHeight="1">
      <c r="B104" s="164">
        <v>94</v>
      </c>
      <c r="C104" s="164"/>
      <c r="D104" s="164"/>
      <c r="E104" s="164"/>
      <c r="F104" s="164"/>
      <c r="G104" s="164"/>
      <c r="H104" s="164"/>
      <c r="I104" s="164"/>
      <c r="J104" s="164"/>
      <c r="K104" s="164"/>
      <c r="L104" s="165"/>
      <c r="M104" s="165"/>
      <c r="N104" s="165"/>
      <c r="O104" s="165"/>
      <c r="P104" s="164"/>
      <c r="Q104" s="164"/>
      <c r="R104" s="164"/>
      <c r="S104" s="164"/>
      <c r="T104" s="165"/>
      <c r="U104" s="165"/>
      <c r="V104" s="165"/>
      <c r="W104" s="165"/>
      <c r="X104" s="227"/>
    </row>
    <row r="105" spans="2:24" s="163" customFormat="1" ht="12.75" customHeight="1">
      <c r="B105" s="164">
        <v>95</v>
      </c>
      <c r="C105" s="164"/>
      <c r="D105" s="164"/>
      <c r="E105" s="164"/>
      <c r="F105" s="164"/>
      <c r="G105" s="164"/>
      <c r="H105" s="164"/>
      <c r="I105" s="164"/>
      <c r="J105" s="164"/>
      <c r="K105" s="164"/>
      <c r="L105" s="165"/>
      <c r="M105" s="165"/>
      <c r="N105" s="165"/>
      <c r="O105" s="165"/>
      <c r="P105" s="164"/>
      <c r="Q105" s="164"/>
      <c r="R105" s="164"/>
      <c r="S105" s="164"/>
      <c r="T105" s="165"/>
      <c r="U105" s="165"/>
      <c r="V105" s="165"/>
      <c r="W105" s="165"/>
      <c r="X105" s="227"/>
    </row>
    <row r="106" spans="2:24" s="163" customFormat="1" ht="12.75" customHeight="1">
      <c r="B106" s="164">
        <v>96</v>
      </c>
      <c r="C106" s="164"/>
      <c r="D106" s="164"/>
      <c r="E106" s="164"/>
      <c r="F106" s="164"/>
      <c r="G106" s="164"/>
      <c r="H106" s="164"/>
      <c r="I106" s="164"/>
      <c r="J106" s="164"/>
      <c r="K106" s="164"/>
      <c r="L106" s="165"/>
      <c r="M106" s="165"/>
      <c r="N106" s="165"/>
      <c r="O106" s="165"/>
      <c r="P106" s="164"/>
      <c r="Q106" s="164"/>
      <c r="R106" s="164"/>
      <c r="S106" s="164"/>
      <c r="T106" s="165"/>
      <c r="U106" s="165"/>
      <c r="V106" s="165"/>
      <c r="W106" s="165"/>
      <c r="X106" s="227"/>
    </row>
    <row r="107" spans="2:24" s="163" customFormat="1" ht="12.75" customHeight="1">
      <c r="B107" s="164">
        <v>97</v>
      </c>
      <c r="C107" s="164"/>
      <c r="D107" s="164"/>
      <c r="E107" s="164"/>
      <c r="F107" s="164"/>
      <c r="G107" s="164"/>
      <c r="H107" s="164"/>
      <c r="I107" s="164"/>
      <c r="J107" s="164"/>
      <c r="K107" s="164"/>
      <c r="L107" s="165"/>
      <c r="M107" s="165"/>
      <c r="N107" s="165"/>
      <c r="O107" s="165"/>
      <c r="P107" s="164"/>
      <c r="Q107" s="164"/>
      <c r="R107" s="164"/>
      <c r="S107" s="164"/>
      <c r="T107" s="165"/>
      <c r="U107" s="165"/>
      <c r="V107" s="165"/>
      <c r="W107" s="165"/>
      <c r="X107" s="227"/>
    </row>
    <row r="108" spans="2:24" s="163" customFormat="1" ht="12.75" customHeight="1">
      <c r="B108" s="164">
        <v>98</v>
      </c>
      <c r="C108" s="164"/>
      <c r="D108" s="164"/>
      <c r="E108" s="164"/>
      <c r="F108" s="164"/>
      <c r="G108" s="164"/>
      <c r="H108" s="164"/>
      <c r="I108" s="164"/>
      <c r="J108" s="164"/>
      <c r="K108" s="164"/>
      <c r="L108" s="165"/>
      <c r="M108" s="165"/>
      <c r="N108" s="165"/>
      <c r="O108" s="165"/>
      <c r="P108" s="164"/>
      <c r="Q108" s="164"/>
      <c r="R108" s="164"/>
      <c r="S108" s="164"/>
      <c r="T108" s="165"/>
      <c r="U108" s="165"/>
      <c r="V108" s="165"/>
      <c r="W108" s="165"/>
      <c r="X108" s="227"/>
    </row>
    <row r="109" spans="2:24" s="163" customFormat="1" ht="12.75" customHeight="1">
      <c r="B109" s="164">
        <v>99</v>
      </c>
      <c r="C109" s="164"/>
      <c r="D109" s="164"/>
      <c r="E109" s="164"/>
      <c r="F109" s="164"/>
      <c r="G109" s="164"/>
      <c r="H109" s="164"/>
      <c r="I109" s="164"/>
      <c r="J109" s="164"/>
      <c r="K109" s="164"/>
      <c r="L109" s="165"/>
      <c r="M109" s="165"/>
      <c r="N109" s="165"/>
      <c r="O109" s="165"/>
      <c r="P109" s="164"/>
      <c r="Q109" s="164"/>
      <c r="R109" s="164"/>
      <c r="S109" s="164"/>
      <c r="T109" s="165"/>
      <c r="U109" s="165"/>
      <c r="V109" s="165"/>
      <c r="W109" s="165"/>
      <c r="X109" s="227"/>
    </row>
    <row r="110" spans="2:24" s="163" customFormat="1" ht="12.75" customHeight="1">
      <c r="B110" s="164">
        <v>100</v>
      </c>
      <c r="C110" s="164"/>
      <c r="D110" s="164"/>
      <c r="E110" s="164"/>
      <c r="F110" s="164"/>
      <c r="G110" s="164"/>
      <c r="H110" s="164"/>
      <c r="I110" s="164"/>
      <c r="J110" s="164"/>
      <c r="K110" s="164"/>
      <c r="L110" s="165"/>
      <c r="M110" s="165"/>
      <c r="N110" s="165"/>
      <c r="O110" s="165"/>
      <c r="P110" s="164"/>
      <c r="Q110" s="164"/>
      <c r="R110" s="164"/>
      <c r="S110" s="164"/>
      <c r="T110" s="165"/>
      <c r="U110" s="165"/>
      <c r="V110" s="165"/>
      <c r="W110" s="165"/>
      <c r="X110" s="227"/>
    </row>
  </sheetData>
  <mergeCells count="27">
    <mergeCell ref="Q18:Q19"/>
    <mergeCell ref="W15:W28"/>
    <mergeCell ref="X15:X28"/>
    <mergeCell ref="D15:D28"/>
    <mergeCell ref="C15:C28"/>
    <mergeCell ref="U15:U28"/>
    <mergeCell ref="V15:V28"/>
    <mergeCell ref="I15:I28"/>
    <mergeCell ref="H15:H28"/>
    <mergeCell ref="G15:G28"/>
    <mergeCell ref="F15:F28"/>
    <mergeCell ref="E15:E28"/>
    <mergeCell ref="J15:J28"/>
    <mergeCell ref="K15:K28"/>
    <mergeCell ref="T15:T28"/>
    <mergeCell ref="P18:P19"/>
    <mergeCell ref="X8:X9"/>
    <mergeCell ref="C8:C9"/>
    <mergeCell ref="J8:T8"/>
    <mergeCell ref="U8:W8"/>
    <mergeCell ref="B8:B9"/>
    <mergeCell ref="D8:D9"/>
    <mergeCell ref="E8:E9"/>
    <mergeCell ref="F8:F9"/>
    <mergeCell ref="G8:G9"/>
    <mergeCell ref="I8:I9"/>
    <mergeCell ref="H8:H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107"/>
  <sheetViews>
    <sheetView zoomScale="80" zoomScaleNormal="80" workbookViewId="0" topLeftCell="A1">
      <selection activeCell="H2" sqref="H2"/>
    </sheetView>
  </sheetViews>
  <sheetFormatPr defaultColWidth="9.140625" defaultRowHeight="15"/>
  <cols>
    <col min="1" max="1" width="3.7109375" style="3" customWidth="1"/>
    <col min="2" max="2" width="16.140625" style="3" customWidth="1"/>
    <col min="3" max="3" width="20.00390625" style="3" customWidth="1"/>
    <col min="4" max="4" width="3.7109375" style="3" customWidth="1"/>
    <col min="5" max="9" width="16.140625" style="3" customWidth="1"/>
    <col min="10" max="10" width="3.7109375" style="27" customWidth="1"/>
    <col min="11" max="15" width="16.140625" style="3" customWidth="1"/>
    <col min="16" max="16" width="2.28125" style="27" customWidth="1"/>
    <col min="17" max="17" width="47.140625" style="3" customWidth="1"/>
    <col min="18" max="16384" width="9.140625" style="3" customWidth="1"/>
  </cols>
  <sheetData>
    <row r="1" spans="2:8" ht="15.75">
      <c r="B1" s="217" t="s">
        <v>170</v>
      </c>
      <c r="C1" s="217"/>
      <c r="D1" s="217"/>
      <c r="E1" s="217"/>
      <c r="F1" s="217"/>
      <c r="G1" s="217"/>
      <c r="H1" s="217"/>
    </row>
    <row r="2" ht="12.75" customHeight="1" thickBot="1"/>
    <row r="3" spans="2:6" ht="15.75" thickBot="1">
      <c r="B3" s="51">
        <f>'общие характеристики'!$D$8</f>
        <v>42521</v>
      </c>
      <c r="C3" s="4" t="s">
        <v>32</v>
      </c>
      <c r="D3" s="23"/>
      <c r="E3" s="23"/>
      <c r="F3" s="34"/>
    </row>
    <row r="4" spans="5:6" ht="9.75" customHeight="1" thickBot="1">
      <c r="E4" s="23"/>
      <c r="F4" s="4"/>
    </row>
    <row r="5" spans="2:16" ht="15.75" thickBot="1">
      <c r="B5" s="329" t="s">
        <v>48</v>
      </c>
      <c r="C5" s="330"/>
      <c r="E5" s="333" t="s">
        <v>45</v>
      </c>
      <c r="F5" s="334"/>
      <c r="G5" s="334"/>
      <c r="H5" s="334"/>
      <c r="I5" s="335"/>
      <c r="J5" s="28"/>
      <c r="K5" s="333" t="s">
        <v>46</v>
      </c>
      <c r="L5" s="334"/>
      <c r="M5" s="334"/>
      <c r="N5" s="334"/>
      <c r="O5" s="335"/>
      <c r="P5" s="28"/>
    </row>
    <row r="6" spans="2:16" ht="52.5" customHeight="1">
      <c r="B6" s="327" t="s">
        <v>31</v>
      </c>
      <c r="C6" s="331" t="s">
        <v>91</v>
      </c>
      <c r="E6" s="328" t="s">
        <v>31</v>
      </c>
      <c r="F6" s="1" t="s">
        <v>14</v>
      </c>
      <c r="G6" s="1" t="s">
        <v>16</v>
      </c>
      <c r="H6" s="1" t="s">
        <v>17</v>
      </c>
      <c r="I6" s="1" t="s">
        <v>172</v>
      </c>
      <c r="J6" s="31"/>
      <c r="K6" s="328" t="s">
        <v>31</v>
      </c>
      <c r="L6" s="1" t="s">
        <v>18</v>
      </c>
      <c r="M6" s="1" t="s">
        <v>19</v>
      </c>
      <c r="N6" s="1" t="s">
        <v>174</v>
      </c>
      <c r="O6" s="26" t="s">
        <v>153</v>
      </c>
      <c r="P6" s="29"/>
    </row>
    <row r="7" spans="2:16" ht="52.5" customHeight="1">
      <c r="B7" s="328"/>
      <c r="C7" s="332"/>
      <c r="E7" s="328"/>
      <c r="F7" s="83" t="s">
        <v>21</v>
      </c>
      <c r="G7" s="83" t="s">
        <v>22</v>
      </c>
      <c r="H7" s="83" t="s">
        <v>23</v>
      </c>
      <c r="I7" s="83" t="s">
        <v>173</v>
      </c>
      <c r="J7" s="32"/>
      <c r="K7" s="328"/>
      <c r="L7" s="84" t="s">
        <v>24</v>
      </c>
      <c r="M7" s="84" t="s">
        <v>25</v>
      </c>
      <c r="N7" s="83" t="s">
        <v>175</v>
      </c>
      <c r="O7" s="85" t="s">
        <v>47</v>
      </c>
      <c r="P7" s="29"/>
    </row>
    <row r="8" spans="2:16" ht="15.75" customHeight="1">
      <c r="B8" s="12">
        <v>1</v>
      </c>
      <c r="C8" s="35">
        <f>F8+G8+H8+I8+L8+M8+N8+O8</f>
        <v>59264.71</v>
      </c>
      <c r="E8" s="12">
        <v>1</v>
      </c>
      <c r="F8" s="81">
        <f>ROUND('общие характеристики'!Y17*цены!C$13,2)</f>
        <v>177.37</v>
      </c>
      <c r="G8" s="81">
        <f>ROUND('общие характеристики'!Z17*цены!D$13,2)</f>
        <v>6669.62</v>
      </c>
      <c r="H8" s="81">
        <f>ROUND('общие характеристики'!AA17*цены!E$13,2)</f>
        <v>1314.89</v>
      </c>
      <c r="I8" s="82">
        <f>ROUND('общие характеристики'!AB17*цены!F$13,2)</f>
        <v>50502.83</v>
      </c>
      <c r="J8" s="33"/>
      <c r="K8" s="57">
        <v>1</v>
      </c>
      <c r="L8" s="81">
        <f>ROUND('общие характеристики'!AC17*цены!D$20,2)</f>
        <v>0</v>
      </c>
      <c r="M8" s="81">
        <f>ROUND('общие характеристики'!AD17*цены!E$20,2)</f>
        <v>0</v>
      </c>
      <c r="N8" s="81">
        <f>ROUND('общие характеристики'!AE17*цены!F$20,2)</f>
        <v>0</v>
      </c>
      <c r="O8" s="82">
        <f>ROUND('общие характеристики'!AF17*цены!G$20,2)</f>
        <v>600</v>
      </c>
      <c r="P8" s="30"/>
    </row>
    <row r="9" spans="2:16" ht="15.75" customHeight="1">
      <c r="B9" s="12">
        <v>2</v>
      </c>
      <c r="C9" s="35">
        <f aca="true" t="shared" si="0" ref="C9:C72">F9+G9+H9+I9+L9+M9+N9+O9</f>
        <v>0</v>
      </c>
      <c r="E9" s="12">
        <v>2</v>
      </c>
      <c r="F9" s="81">
        <f>ROUND('общие характеристики'!Y18*цены!C$13,2)</f>
        <v>0</v>
      </c>
      <c r="G9" s="81">
        <f>ROUND('общие характеристики'!Z18*цены!D$13,2)</f>
        <v>0</v>
      </c>
      <c r="H9" s="81">
        <f>ROUND('общие характеристики'!AA18*цены!E$13,2)</f>
        <v>0</v>
      </c>
      <c r="I9" s="82">
        <f>ROUND('общие характеристики'!AB18*цены!F$13,2)</f>
        <v>0</v>
      </c>
      <c r="J9" s="33"/>
      <c r="K9" s="57">
        <v>2</v>
      </c>
      <c r="L9" s="81">
        <f>ROUND('общие характеристики'!AC18*цены!D$20,2)</f>
        <v>0</v>
      </c>
      <c r="M9" s="81">
        <f>ROUND('общие характеристики'!AD18*цены!E$20,2)</f>
        <v>0</v>
      </c>
      <c r="N9" s="81">
        <f>ROUND('общие характеристики'!AE18*цены!F$20,2)</f>
        <v>0</v>
      </c>
      <c r="O9" s="82">
        <f>ROUND('общие характеристики'!AF18*цены!G$20,2)</f>
        <v>0</v>
      </c>
      <c r="P9" s="31"/>
    </row>
    <row r="10" spans="2:16" ht="15.75" customHeight="1">
      <c r="B10" s="12">
        <v>3</v>
      </c>
      <c r="C10" s="35">
        <f t="shared" si="0"/>
        <v>0</v>
      </c>
      <c r="E10" s="12">
        <v>3</v>
      </c>
      <c r="F10" s="81">
        <f>ROUND('общие характеристики'!Y19*цены!C$13,2)</f>
        <v>0</v>
      </c>
      <c r="G10" s="81">
        <f>ROUND('общие характеристики'!Z19*цены!D$13,2)</f>
        <v>0</v>
      </c>
      <c r="H10" s="81">
        <f>ROUND('общие характеристики'!AA19*цены!E$13,2)</f>
        <v>0</v>
      </c>
      <c r="I10" s="82">
        <f>ROUND('общие характеристики'!AB19*цены!F$13,2)</f>
        <v>0</v>
      </c>
      <c r="J10" s="33"/>
      <c r="K10" s="57">
        <v>3</v>
      </c>
      <c r="L10" s="81">
        <f>ROUND('общие характеристики'!AC19*цены!D$20,2)</f>
        <v>0</v>
      </c>
      <c r="M10" s="81">
        <f>ROUND('общие характеристики'!AD19*цены!E$20,2)</f>
        <v>0</v>
      </c>
      <c r="N10" s="81">
        <f>ROUND('общие характеристики'!AE19*цены!F$20,2)</f>
        <v>0</v>
      </c>
      <c r="O10" s="82">
        <f>ROUND('общие характеристики'!AF19*цены!G$20,2)</f>
        <v>0</v>
      </c>
      <c r="P10" s="32"/>
    </row>
    <row r="11" spans="2:16" ht="15.75" customHeight="1">
      <c r="B11" s="12">
        <v>4</v>
      </c>
      <c r="C11" s="35">
        <f t="shared" si="0"/>
        <v>0</v>
      </c>
      <c r="E11" s="12">
        <v>4</v>
      </c>
      <c r="F11" s="81">
        <f>ROUND('общие характеристики'!Y20*цены!C$13,2)</f>
        <v>0</v>
      </c>
      <c r="G11" s="81">
        <f>ROUND('общие характеристики'!Z20*цены!D$13,2)</f>
        <v>0</v>
      </c>
      <c r="H11" s="81">
        <f>ROUND('общие характеристики'!AA20*цены!E$13,2)</f>
        <v>0</v>
      </c>
      <c r="I11" s="82">
        <f>ROUND('общие характеристики'!AB20*цены!F$13,2)</f>
        <v>0</v>
      </c>
      <c r="J11" s="33"/>
      <c r="K11" s="57">
        <v>4</v>
      </c>
      <c r="L11" s="81">
        <f>ROUND('общие характеристики'!AC20*цены!D$20,2)</f>
        <v>0</v>
      </c>
      <c r="M11" s="81">
        <f>ROUND('общие характеристики'!AD20*цены!E$20,2)</f>
        <v>0</v>
      </c>
      <c r="N11" s="81">
        <f>ROUND('общие характеристики'!AE20*цены!F$20,2)</f>
        <v>0</v>
      </c>
      <c r="O11" s="82">
        <f>ROUND('общие характеристики'!AF20*цены!G$20,2)</f>
        <v>0</v>
      </c>
      <c r="P11" s="33"/>
    </row>
    <row r="12" spans="2:16" ht="15.75" customHeight="1">
      <c r="B12" s="12">
        <v>5</v>
      </c>
      <c r="C12" s="35">
        <f t="shared" si="0"/>
        <v>0</v>
      </c>
      <c r="E12" s="12">
        <v>5</v>
      </c>
      <c r="F12" s="81">
        <f>ROUND('общие характеристики'!Y21*цены!C$13,2)</f>
        <v>0</v>
      </c>
      <c r="G12" s="81">
        <f>ROUND('общие характеристики'!Z21*цены!D$13,2)</f>
        <v>0</v>
      </c>
      <c r="H12" s="81">
        <f>ROUND('общие характеристики'!AA21*цены!E$13,2)</f>
        <v>0</v>
      </c>
      <c r="I12" s="82">
        <f>ROUND('общие характеристики'!AB21*цены!F$13,2)</f>
        <v>0</v>
      </c>
      <c r="J12" s="33"/>
      <c r="K12" s="57">
        <v>5</v>
      </c>
      <c r="L12" s="81">
        <f>ROUND('общие характеристики'!AC21*цены!D$20,2)</f>
        <v>0</v>
      </c>
      <c r="M12" s="81">
        <f>ROUND('общие характеристики'!AD21*цены!E$20,2)</f>
        <v>0</v>
      </c>
      <c r="N12" s="81">
        <f>ROUND('общие характеристики'!AE21*цены!F$20,2)</f>
        <v>0</v>
      </c>
      <c r="O12" s="82">
        <f>ROUND('общие характеристики'!AF21*цены!G$20,2)</f>
        <v>0</v>
      </c>
      <c r="P12" s="33"/>
    </row>
    <row r="13" spans="2:16" ht="15.75" customHeight="1">
      <c r="B13" s="12">
        <v>6</v>
      </c>
      <c r="C13" s="35">
        <f t="shared" si="0"/>
        <v>0</v>
      </c>
      <c r="E13" s="12">
        <v>6</v>
      </c>
      <c r="F13" s="81">
        <f>ROUND('общие характеристики'!Y22*цены!C$13,2)</f>
        <v>0</v>
      </c>
      <c r="G13" s="81">
        <f>ROUND('общие характеристики'!Z22*цены!D$13,2)</f>
        <v>0</v>
      </c>
      <c r="H13" s="81">
        <f>ROUND('общие характеристики'!AA22*цены!E$13,2)</f>
        <v>0</v>
      </c>
      <c r="I13" s="82">
        <f>ROUND('общие характеристики'!AB22*цены!F$13,2)</f>
        <v>0</v>
      </c>
      <c r="J13" s="33"/>
      <c r="K13" s="57">
        <v>6</v>
      </c>
      <c r="L13" s="81">
        <f>ROUND('общие характеристики'!AC22*цены!D$20,2)</f>
        <v>0</v>
      </c>
      <c r="M13" s="81">
        <f>ROUND('общие характеристики'!AD22*цены!E$20,2)</f>
        <v>0</v>
      </c>
      <c r="N13" s="81">
        <f>ROUND('общие характеристики'!AE22*цены!F$20,2)</f>
        <v>0</v>
      </c>
      <c r="O13" s="82">
        <f>ROUND('общие характеристики'!AF22*цены!G$20,2)</f>
        <v>0</v>
      </c>
      <c r="P13" s="33"/>
    </row>
    <row r="14" spans="2:16" ht="15.75" customHeight="1">
      <c r="B14" s="12">
        <v>7</v>
      </c>
      <c r="C14" s="35">
        <f t="shared" si="0"/>
        <v>0</v>
      </c>
      <c r="E14" s="12">
        <v>7</v>
      </c>
      <c r="F14" s="81">
        <f>ROUND('общие характеристики'!Y23*цены!C$13,2)</f>
        <v>0</v>
      </c>
      <c r="G14" s="81">
        <f>ROUND('общие характеристики'!Z23*цены!D$13,2)</f>
        <v>0</v>
      </c>
      <c r="H14" s="81">
        <f>ROUND('общие характеристики'!AA23*цены!E$13,2)</f>
        <v>0</v>
      </c>
      <c r="I14" s="82">
        <f>ROUND('общие характеристики'!AB23*цены!F$13,2)</f>
        <v>0</v>
      </c>
      <c r="J14" s="33"/>
      <c r="K14" s="57">
        <v>7</v>
      </c>
      <c r="L14" s="81">
        <f>ROUND('общие характеристики'!AC23*цены!D$20,2)</f>
        <v>0</v>
      </c>
      <c r="M14" s="81">
        <f>ROUND('общие характеристики'!AD23*цены!E$20,2)</f>
        <v>0</v>
      </c>
      <c r="N14" s="81">
        <f>ROUND('общие характеристики'!AE23*цены!F$20,2)</f>
        <v>0</v>
      </c>
      <c r="O14" s="82">
        <f>ROUND('общие характеристики'!AF23*цены!G$20,2)</f>
        <v>0</v>
      </c>
      <c r="P14" s="33"/>
    </row>
    <row r="15" spans="2:16" ht="15.75" customHeight="1">
      <c r="B15" s="12">
        <v>8</v>
      </c>
      <c r="C15" s="35">
        <f t="shared" si="0"/>
        <v>0</v>
      </c>
      <c r="E15" s="12">
        <v>8</v>
      </c>
      <c r="F15" s="81">
        <f>ROUND('общие характеристики'!Y24*цены!C$13,2)</f>
        <v>0</v>
      </c>
      <c r="G15" s="81">
        <f>ROUND('общие характеристики'!Z24*цены!D$13,2)</f>
        <v>0</v>
      </c>
      <c r="H15" s="81">
        <f>ROUND('общие характеристики'!AA24*цены!E$13,2)</f>
        <v>0</v>
      </c>
      <c r="I15" s="82">
        <f>ROUND('общие характеристики'!AB24*цены!F$13,2)</f>
        <v>0</v>
      </c>
      <c r="J15" s="33"/>
      <c r="K15" s="57">
        <v>8</v>
      </c>
      <c r="L15" s="81">
        <f>ROUND('общие характеристики'!AC24*цены!D$20,2)</f>
        <v>0</v>
      </c>
      <c r="M15" s="81">
        <f>ROUND('общие характеристики'!AD24*цены!E$20,2)</f>
        <v>0</v>
      </c>
      <c r="N15" s="81">
        <f>ROUND('общие характеристики'!AE24*цены!F$20,2)</f>
        <v>0</v>
      </c>
      <c r="O15" s="82">
        <f>ROUND('общие характеристики'!AF24*цены!G$20,2)</f>
        <v>0</v>
      </c>
      <c r="P15" s="33"/>
    </row>
    <row r="16" spans="2:16" ht="15.75" customHeight="1">
      <c r="B16" s="12">
        <v>9</v>
      </c>
      <c r="C16" s="35">
        <f t="shared" si="0"/>
        <v>0</v>
      </c>
      <c r="E16" s="12">
        <v>9</v>
      </c>
      <c r="F16" s="81">
        <f>ROUND('общие характеристики'!Y25*цены!C$13,2)</f>
        <v>0</v>
      </c>
      <c r="G16" s="81">
        <f>ROUND('общие характеристики'!Z25*цены!D$13,2)</f>
        <v>0</v>
      </c>
      <c r="H16" s="81">
        <f>ROUND('общие характеристики'!AA25*цены!E$13,2)</f>
        <v>0</v>
      </c>
      <c r="I16" s="82">
        <f>ROUND('общие характеристики'!AB25*цены!F$13,2)</f>
        <v>0</v>
      </c>
      <c r="J16" s="33"/>
      <c r="K16" s="57">
        <v>9</v>
      </c>
      <c r="L16" s="81">
        <f>ROUND('общие характеристики'!AC25*цены!D$20,2)</f>
        <v>0</v>
      </c>
      <c r="M16" s="81">
        <f>ROUND('общие характеристики'!AD25*цены!E$20,2)</f>
        <v>0</v>
      </c>
      <c r="N16" s="81">
        <f>ROUND('общие характеристики'!AE25*цены!F$20,2)</f>
        <v>0</v>
      </c>
      <c r="O16" s="82">
        <f>ROUND('общие характеристики'!AF25*цены!G$20,2)</f>
        <v>0</v>
      </c>
      <c r="P16" s="33"/>
    </row>
    <row r="17" spans="2:16" ht="15.75" customHeight="1">
      <c r="B17" s="12">
        <v>10</v>
      </c>
      <c r="C17" s="35">
        <f t="shared" si="0"/>
        <v>0</v>
      </c>
      <c r="E17" s="12">
        <v>10</v>
      </c>
      <c r="F17" s="81">
        <f>ROUND('общие характеристики'!Y26*цены!C$13,2)</f>
        <v>0</v>
      </c>
      <c r="G17" s="81">
        <f>ROUND('общие характеристики'!Z26*цены!D$13,2)</f>
        <v>0</v>
      </c>
      <c r="H17" s="81">
        <f>ROUND('общие характеристики'!AA26*цены!E$13,2)</f>
        <v>0</v>
      </c>
      <c r="I17" s="82">
        <f>ROUND('общие характеристики'!AB26*цены!F$13,2)</f>
        <v>0</v>
      </c>
      <c r="J17" s="33"/>
      <c r="K17" s="57">
        <v>10</v>
      </c>
      <c r="L17" s="81">
        <f>ROUND('общие характеристики'!AC26*цены!D$20,2)</f>
        <v>0</v>
      </c>
      <c r="M17" s="81">
        <f>ROUND('общие характеристики'!AD26*цены!E$20,2)</f>
        <v>0</v>
      </c>
      <c r="N17" s="81">
        <f>ROUND('общие характеристики'!AE26*цены!F$20,2)</f>
        <v>0</v>
      </c>
      <c r="O17" s="82">
        <f>ROUND('общие характеристики'!AF26*цены!G$20,2)</f>
        <v>0</v>
      </c>
      <c r="P17" s="33"/>
    </row>
    <row r="18" spans="2:16" ht="15.75" customHeight="1">
      <c r="B18" s="12">
        <v>11</v>
      </c>
      <c r="C18" s="35">
        <f t="shared" si="0"/>
        <v>0</v>
      </c>
      <c r="E18" s="12">
        <v>11</v>
      </c>
      <c r="F18" s="81">
        <f>ROUND('общие характеристики'!Y27*цены!C$13,2)</f>
        <v>0</v>
      </c>
      <c r="G18" s="81">
        <f>ROUND('общие характеристики'!Z27*цены!D$13,2)</f>
        <v>0</v>
      </c>
      <c r="H18" s="81">
        <f>ROUND('общие характеристики'!AA27*цены!E$13,2)</f>
        <v>0</v>
      </c>
      <c r="I18" s="82">
        <f>ROUND('общие характеристики'!AB27*цены!F$13,2)</f>
        <v>0</v>
      </c>
      <c r="J18" s="33"/>
      <c r="K18" s="57">
        <v>11</v>
      </c>
      <c r="L18" s="81">
        <f>ROUND('общие характеристики'!AC27*цены!D$20,2)</f>
        <v>0</v>
      </c>
      <c r="M18" s="81">
        <f>ROUND('общие характеристики'!AD27*цены!E$20,2)</f>
        <v>0</v>
      </c>
      <c r="N18" s="81">
        <f>ROUND('общие характеристики'!AE27*цены!F$20,2)</f>
        <v>0</v>
      </c>
      <c r="O18" s="82">
        <f>ROUND('общие характеристики'!AF27*цены!G$20,2)</f>
        <v>0</v>
      </c>
      <c r="P18" s="33"/>
    </row>
    <row r="19" spans="2:16" ht="15.75" customHeight="1">
      <c r="B19" s="12">
        <v>12</v>
      </c>
      <c r="C19" s="35">
        <f t="shared" si="0"/>
        <v>0</v>
      </c>
      <c r="E19" s="12">
        <v>12</v>
      </c>
      <c r="F19" s="81">
        <f>ROUND('общие характеристики'!Y28*цены!C$13,2)</f>
        <v>0</v>
      </c>
      <c r="G19" s="81">
        <f>ROUND('общие характеристики'!Z28*цены!D$13,2)</f>
        <v>0</v>
      </c>
      <c r="H19" s="81">
        <f>ROUND('общие характеристики'!AA28*цены!E$13,2)</f>
        <v>0</v>
      </c>
      <c r="I19" s="82">
        <f>ROUND('общие характеристики'!AB28*цены!F$13,2)</f>
        <v>0</v>
      </c>
      <c r="J19" s="33"/>
      <c r="K19" s="57">
        <v>12</v>
      </c>
      <c r="L19" s="81">
        <f>ROUND('общие характеристики'!AC28*цены!D$20,2)</f>
        <v>0</v>
      </c>
      <c r="M19" s="81">
        <f>ROUND('общие характеристики'!AD28*цены!E$20,2)</f>
        <v>0</v>
      </c>
      <c r="N19" s="81">
        <f>ROUND('общие характеристики'!AE28*цены!F$20,2)</f>
        <v>0</v>
      </c>
      <c r="O19" s="82">
        <f>ROUND('общие характеристики'!AF28*цены!G$20,2)</f>
        <v>0</v>
      </c>
      <c r="P19" s="33"/>
    </row>
    <row r="20" spans="2:16" ht="15.75" customHeight="1">
      <c r="B20" s="12">
        <v>13</v>
      </c>
      <c r="C20" s="35">
        <f t="shared" si="0"/>
        <v>0</v>
      </c>
      <c r="E20" s="12">
        <v>13</v>
      </c>
      <c r="F20" s="81">
        <f>ROUND('общие характеристики'!Y29*цены!C$13,2)</f>
        <v>0</v>
      </c>
      <c r="G20" s="81">
        <f>ROUND('общие характеристики'!Z29*цены!D$13,2)</f>
        <v>0</v>
      </c>
      <c r="H20" s="81">
        <f>ROUND('общие характеристики'!AA29*цены!E$13,2)</f>
        <v>0</v>
      </c>
      <c r="I20" s="82">
        <f>ROUND('общие характеристики'!AB29*цены!F$13,2)</f>
        <v>0</v>
      </c>
      <c r="J20" s="33"/>
      <c r="K20" s="57">
        <v>13</v>
      </c>
      <c r="L20" s="81">
        <f>ROUND('общие характеристики'!AC29*цены!D$20,2)</f>
        <v>0</v>
      </c>
      <c r="M20" s="81">
        <f>ROUND('общие характеристики'!AD29*цены!E$20,2)</f>
        <v>0</v>
      </c>
      <c r="N20" s="81">
        <f>ROUND('общие характеристики'!AE29*цены!F$20,2)</f>
        <v>0</v>
      </c>
      <c r="O20" s="82">
        <f>ROUND('общие характеристики'!AF29*цены!G$20,2)</f>
        <v>0</v>
      </c>
      <c r="P20" s="33"/>
    </row>
    <row r="21" spans="2:16" ht="15.75" customHeight="1">
      <c r="B21" s="12">
        <v>14</v>
      </c>
      <c r="C21" s="35">
        <f t="shared" si="0"/>
        <v>0</v>
      </c>
      <c r="E21" s="12">
        <v>14</v>
      </c>
      <c r="F21" s="81">
        <f>ROUND('общие характеристики'!Y30*цены!C$13,2)</f>
        <v>0</v>
      </c>
      <c r="G21" s="81">
        <f>ROUND('общие характеристики'!Z30*цены!D$13,2)</f>
        <v>0</v>
      </c>
      <c r="H21" s="81">
        <f>ROUND('общие характеристики'!AA30*цены!E$13,2)</f>
        <v>0</v>
      </c>
      <c r="I21" s="82">
        <f>ROUND('общие характеристики'!AB30*цены!F$13,2)</f>
        <v>0</v>
      </c>
      <c r="J21" s="33"/>
      <c r="K21" s="57">
        <v>14</v>
      </c>
      <c r="L21" s="81">
        <f>ROUND('общие характеристики'!AC30*цены!D$20,2)</f>
        <v>0</v>
      </c>
      <c r="M21" s="81">
        <f>ROUND('общие характеристики'!AD30*цены!E$20,2)</f>
        <v>0</v>
      </c>
      <c r="N21" s="81">
        <f>ROUND('общие характеристики'!AE30*цены!F$20,2)</f>
        <v>0</v>
      </c>
      <c r="O21" s="82">
        <f>ROUND('общие характеристики'!AF30*цены!G$20,2)</f>
        <v>0</v>
      </c>
      <c r="P21" s="33"/>
    </row>
    <row r="22" spans="2:16" ht="15.75" customHeight="1">
      <c r="B22" s="12">
        <v>15</v>
      </c>
      <c r="C22" s="35">
        <f t="shared" si="0"/>
        <v>0</v>
      </c>
      <c r="E22" s="12">
        <v>15</v>
      </c>
      <c r="F22" s="81">
        <f>ROUND('общие характеристики'!Y31*цены!C$13,2)</f>
        <v>0</v>
      </c>
      <c r="G22" s="81">
        <f>ROUND('общие характеристики'!Z31*цены!D$13,2)</f>
        <v>0</v>
      </c>
      <c r="H22" s="81">
        <f>ROUND('общие характеристики'!AA31*цены!E$13,2)</f>
        <v>0</v>
      </c>
      <c r="I22" s="82">
        <f>ROUND('общие характеристики'!AB31*цены!F$13,2)</f>
        <v>0</v>
      </c>
      <c r="J22" s="33"/>
      <c r="K22" s="57">
        <v>15</v>
      </c>
      <c r="L22" s="81">
        <f>ROUND('общие характеристики'!AC31*цены!D$20,2)</f>
        <v>0</v>
      </c>
      <c r="M22" s="81">
        <f>ROUND('общие характеристики'!AD31*цены!E$20,2)</f>
        <v>0</v>
      </c>
      <c r="N22" s="81">
        <f>ROUND('общие характеристики'!AE31*цены!F$20,2)</f>
        <v>0</v>
      </c>
      <c r="O22" s="82">
        <f>ROUND('общие характеристики'!AF31*цены!G$20,2)</f>
        <v>0</v>
      </c>
      <c r="P22" s="33"/>
    </row>
    <row r="23" spans="2:16" ht="15.75" customHeight="1">
      <c r="B23" s="12">
        <v>16</v>
      </c>
      <c r="C23" s="35">
        <f t="shared" si="0"/>
        <v>0</v>
      </c>
      <c r="E23" s="12">
        <v>16</v>
      </c>
      <c r="F23" s="81">
        <f>ROUND('общие характеристики'!Y32*цены!C$13,2)</f>
        <v>0</v>
      </c>
      <c r="G23" s="81">
        <f>ROUND('общие характеристики'!Z32*цены!D$13,2)</f>
        <v>0</v>
      </c>
      <c r="H23" s="81">
        <f>ROUND('общие характеристики'!AA32*цены!E$13,2)</f>
        <v>0</v>
      </c>
      <c r="I23" s="82">
        <f>ROUND('общие характеристики'!AB32*цены!F$13,2)</f>
        <v>0</v>
      </c>
      <c r="J23" s="33"/>
      <c r="K23" s="57">
        <v>16</v>
      </c>
      <c r="L23" s="81">
        <f>ROUND('общие характеристики'!AC32*цены!D$20,2)</f>
        <v>0</v>
      </c>
      <c r="M23" s="81">
        <f>ROUND('общие характеристики'!AD32*цены!E$20,2)</f>
        <v>0</v>
      </c>
      <c r="N23" s="81">
        <f>ROUND('общие характеристики'!AE32*цены!F$20,2)</f>
        <v>0</v>
      </c>
      <c r="O23" s="82">
        <f>ROUND('общие характеристики'!AF32*цены!G$20,2)</f>
        <v>0</v>
      </c>
      <c r="P23" s="33"/>
    </row>
    <row r="24" spans="2:16" ht="15.75" customHeight="1">
      <c r="B24" s="12">
        <v>17</v>
      </c>
      <c r="C24" s="35">
        <f t="shared" si="0"/>
        <v>0</v>
      </c>
      <c r="E24" s="12">
        <v>17</v>
      </c>
      <c r="F24" s="81">
        <f>ROUND('общие характеристики'!Y33*цены!C$13,2)</f>
        <v>0</v>
      </c>
      <c r="G24" s="81">
        <f>ROUND('общие характеристики'!Z33*цены!D$13,2)</f>
        <v>0</v>
      </c>
      <c r="H24" s="81">
        <f>ROUND('общие характеристики'!AA33*цены!E$13,2)</f>
        <v>0</v>
      </c>
      <c r="I24" s="82">
        <f>ROUND('общие характеристики'!AB33*цены!F$13,2)</f>
        <v>0</v>
      </c>
      <c r="J24" s="33"/>
      <c r="K24" s="57">
        <v>17</v>
      </c>
      <c r="L24" s="81">
        <f>ROUND('общие характеристики'!AC33*цены!D$20,2)</f>
        <v>0</v>
      </c>
      <c r="M24" s="81">
        <f>ROUND('общие характеристики'!AD33*цены!E$20,2)</f>
        <v>0</v>
      </c>
      <c r="N24" s="81">
        <f>ROUND('общие характеристики'!AE33*цены!F$20,2)</f>
        <v>0</v>
      </c>
      <c r="O24" s="82">
        <f>ROUND('общие характеристики'!AF33*цены!G$20,2)</f>
        <v>0</v>
      </c>
      <c r="P24" s="33"/>
    </row>
    <row r="25" spans="2:16" ht="15.75" customHeight="1">
      <c r="B25" s="12">
        <v>18</v>
      </c>
      <c r="C25" s="35">
        <f t="shared" si="0"/>
        <v>0</v>
      </c>
      <c r="E25" s="12">
        <v>18</v>
      </c>
      <c r="F25" s="81">
        <f>ROUND('общие характеристики'!Y34*цены!C$13,2)</f>
        <v>0</v>
      </c>
      <c r="G25" s="81">
        <f>ROUND('общие характеристики'!Z34*цены!D$13,2)</f>
        <v>0</v>
      </c>
      <c r="H25" s="81">
        <f>ROUND('общие характеристики'!AA34*цены!E$13,2)</f>
        <v>0</v>
      </c>
      <c r="I25" s="82">
        <f>ROUND('общие характеристики'!AB34*цены!F$13,2)</f>
        <v>0</v>
      </c>
      <c r="J25" s="33"/>
      <c r="K25" s="57">
        <v>18</v>
      </c>
      <c r="L25" s="81">
        <f>ROUND('общие характеристики'!AC34*цены!D$20,2)</f>
        <v>0</v>
      </c>
      <c r="M25" s="81">
        <f>ROUND('общие характеристики'!AD34*цены!E$20,2)</f>
        <v>0</v>
      </c>
      <c r="N25" s="81">
        <f>ROUND('общие характеристики'!AE34*цены!F$20,2)</f>
        <v>0</v>
      </c>
      <c r="O25" s="82">
        <f>ROUND('общие характеристики'!AF34*цены!G$20,2)</f>
        <v>0</v>
      </c>
      <c r="P25" s="33"/>
    </row>
    <row r="26" spans="2:16" ht="15.75" customHeight="1">
      <c r="B26" s="12">
        <v>19</v>
      </c>
      <c r="C26" s="35">
        <f t="shared" si="0"/>
        <v>0</v>
      </c>
      <c r="E26" s="12">
        <v>19</v>
      </c>
      <c r="F26" s="81">
        <f>ROUND('общие характеристики'!Y35*цены!C$13,2)</f>
        <v>0</v>
      </c>
      <c r="G26" s="81">
        <f>ROUND('общие характеристики'!Z35*цены!D$13,2)</f>
        <v>0</v>
      </c>
      <c r="H26" s="81">
        <f>ROUND('общие характеристики'!AA35*цены!E$13,2)</f>
        <v>0</v>
      </c>
      <c r="I26" s="82">
        <f>ROUND('общие характеристики'!AB35*цены!F$13,2)</f>
        <v>0</v>
      </c>
      <c r="J26" s="33"/>
      <c r="K26" s="57">
        <v>19</v>
      </c>
      <c r="L26" s="81">
        <f>ROUND('общие характеристики'!AC35*цены!D$20,2)</f>
        <v>0</v>
      </c>
      <c r="M26" s="81">
        <f>ROUND('общие характеристики'!AD35*цены!E$20,2)</f>
        <v>0</v>
      </c>
      <c r="N26" s="81">
        <f>ROUND('общие характеристики'!AE35*цены!F$20,2)</f>
        <v>0</v>
      </c>
      <c r="O26" s="82">
        <f>ROUND('общие характеристики'!AF35*цены!G$20,2)</f>
        <v>0</v>
      </c>
      <c r="P26" s="33"/>
    </row>
    <row r="27" spans="2:16" ht="15.75" customHeight="1">
      <c r="B27" s="12">
        <v>20</v>
      </c>
      <c r="C27" s="35">
        <f t="shared" si="0"/>
        <v>0</v>
      </c>
      <c r="E27" s="12">
        <v>20</v>
      </c>
      <c r="F27" s="81">
        <f>ROUND('общие характеристики'!Y36*цены!C$13,2)</f>
        <v>0</v>
      </c>
      <c r="G27" s="81">
        <f>ROUND('общие характеристики'!Z36*цены!D$13,2)</f>
        <v>0</v>
      </c>
      <c r="H27" s="81">
        <f>ROUND('общие характеристики'!AA36*цены!E$13,2)</f>
        <v>0</v>
      </c>
      <c r="I27" s="82">
        <f>ROUND('общие характеристики'!AB36*цены!F$13,2)</f>
        <v>0</v>
      </c>
      <c r="J27" s="33"/>
      <c r="K27" s="57">
        <v>20</v>
      </c>
      <c r="L27" s="81">
        <f>ROUND('общие характеристики'!AC36*цены!D$20,2)</f>
        <v>0</v>
      </c>
      <c r="M27" s="81">
        <f>ROUND('общие характеристики'!AD36*цены!E$20,2)</f>
        <v>0</v>
      </c>
      <c r="N27" s="81">
        <f>ROUND('общие характеристики'!AE36*цены!F$20,2)</f>
        <v>0</v>
      </c>
      <c r="O27" s="82">
        <f>ROUND('общие характеристики'!AF36*цены!G$20,2)</f>
        <v>0</v>
      </c>
      <c r="P27" s="33"/>
    </row>
    <row r="28" spans="2:16" ht="15.75" customHeight="1">
      <c r="B28" s="12">
        <v>21</v>
      </c>
      <c r="C28" s="35">
        <f t="shared" si="0"/>
        <v>0</v>
      </c>
      <c r="E28" s="12">
        <v>21</v>
      </c>
      <c r="F28" s="81">
        <f>ROUND('общие характеристики'!Y37*цены!C$13,2)</f>
        <v>0</v>
      </c>
      <c r="G28" s="81">
        <f>ROUND('общие характеристики'!Z37*цены!D$13,2)</f>
        <v>0</v>
      </c>
      <c r="H28" s="81">
        <f>ROUND('общие характеристики'!AA37*цены!E$13,2)</f>
        <v>0</v>
      </c>
      <c r="I28" s="82">
        <f>ROUND('общие характеристики'!AB37*цены!F$13,2)</f>
        <v>0</v>
      </c>
      <c r="J28" s="33"/>
      <c r="K28" s="57">
        <v>21</v>
      </c>
      <c r="L28" s="81">
        <f>ROUND('общие характеристики'!AC37*цены!D$20,2)</f>
        <v>0</v>
      </c>
      <c r="M28" s="81">
        <f>ROUND('общие характеристики'!AD37*цены!E$20,2)</f>
        <v>0</v>
      </c>
      <c r="N28" s="81">
        <f>ROUND('общие характеристики'!AE37*цены!F$20,2)</f>
        <v>0</v>
      </c>
      <c r="O28" s="82">
        <f>ROUND('общие характеристики'!AF37*цены!G$20,2)</f>
        <v>0</v>
      </c>
      <c r="P28" s="33"/>
    </row>
    <row r="29" spans="2:16" ht="15.75" customHeight="1">
      <c r="B29" s="12">
        <v>22</v>
      </c>
      <c r="C29" s="35">
        <f t="shared" si="0"/>
        <v>0</v>
      </c>
      <c r="E29" s="12">
        <v>22</v>
      </c>
      <c r="F29" s="81">
        <f>ROUND('общие характеристики'!Y38*цены!C$13,2)</f>
        <v>0</v>
      </c>
      <c r="G29" s="81">
        <f>ROUND('общие характеристики'!Z38*цены!D$13,2)</f>
        <v>0</v>
      </c>
      <c r="H29" s="81">
        <f>ROUND('общие характеристики'!AA38*цены!E$13,2)</f>
        <v>0</v>
      </c>
      <c r="I29" s="82">
        <f>ROUND('общие характеристики'!AB38*цены!F$13,2)</f>
        <v>0</v>
      </c>
      <c r="J29" s="33"/>
      <c r="K29" s="57">
        <v>22</v>
      </c>
      <c r="L29" s="81">
        <f>ROUND('общие характеристики'!AC38*цены!D$20,2)</f>
        <v>0</v>
      </c>
      <c r="M29" s="81">
        <f>ROUND('общие характеристики'!AD38*цены!E$20,2)</f>
        <v>0</v>
      </c>
      <c r="N29" s="81">
        <f>ROUND('общие характеристики'!AE38*цены!F$20,2)</f>
        <v>0</v>
      </c>
      <c r="O29" s="82">
        <f>ROUND('общие характеристики'!AF38*цены!G$20,2)</f>
        <v>0</v>
      </c>
      <c r="P29" s="33"/>
    </row>
    <row r="30" spans="2:16" ht="15.75" customHeight="1">
      <c r="B30" s="12">
        <v>23</v>
      </c>
      <c r="C30" s="35">
        <f t="shared" si="0"/>
        <v>0</v>
      </c>
      <c r="E30" s="12">
        <v>23</v>
      </c>
      <c r="F30" s="81">
        <f>ROUND('общие характеристики'!Y39*цены!C$13,2)</f>
        <v>0</v>
      </c>
      <c r="G30" s="81">
        <f>ROUND('общие характеристики'!Z39*цены!D$13,2)</f>
        <v>0</v>
      </c>
      <c r="H30" s="81">
        <f>ROUND('общие характеристики'!AA39*цены!E$13,2)</f>
        <v>0</v>
      </c>
      <c r="I30" s="82">
        <f>ROUND('общие характеристики'!AB39*цены!F$13,2)</f>
        <v>0</v>
      </c>
      <c r="J30" s="33"/>
      <c r="K30" s="57">
        <v>23</v>
      </c>
      <c r="L30" s="81">
        <f>ROUND('общие характеристики'!AC39*цены!D$20,2)</f>
        <v>0</v>
      </c>
      <c r="M30" s="81">
        <f>ROUND('общие характеристики'!AD39*цены!E$20,2)</f>
        <v>0</v>
      </c>
      <c r="N30" s="81">
        <f>ROUND('общие характеристики'!AE39*цены!F$20,2)</f>
        <v>0</v>
      </c>
      <c r="O30" s="82">
        <f>ROUND('общие характеристики'!AF39*цены!G$20,2)</f>
        <v>0</v>
      </c>
      <c r="P30" s="33"/>
    </row>
    <row r="31" spans="2:16" ht="15.75" customHeight="1">
      <c r="B31" s="12">
        <v>24</v>
      </c>
      <c r="C31" s="35">
        <f t="shared" si="0"/>
        <v>0</v>
      </c>
      <c r="E31" s="12">
        <v>24</v>
      </c>
      <c r="F31" s="81">
        <f>ROUND('общие характеристики'!Y40*цены!C$13,2)</f>
        <v>0</v>
      </c>
      <c r="G31" s="81">
        <f>ROUND('общие характеристики'!Z40*цены!D$13,2)</f>
        <v>0</v>
      </c>
      <c r="H31" s="81">
        <f>ROUND('общие характеристики'!AA40*цены!E$13,2)</f>
        <v>0</v>
      </c>
      <c r="I31" s="82">
        <f>ROUND('общие характеристики'!AB40*цены!F$13,2)</f>
        <v>0</v>
      </c>
      <c r="J31" s="33"/>
      <c r="K31" s="57">
        <v>24</v>
      </c>
      <c r="L31" s="81">
        <f>ROUND('общие характеристики'!AC40*цены!D$20,2)</f>
        <v>0</v>
      </c>
      <c r="M31" s="81">
        <f>ROUND('общие характеристики'!AD40*цены!E$20,2)</f>
        <v>0</v>
      </c>
      <c r="N31" s="81">
        <f>ROUND('общие характеристики'!AE40*цены!F$20,2)</f>
        <v>0</v>
      </c>
      <c r="O31" s="82">
        <f>ROUND('общие характеристики'!AF40*цены!G$20,2)</f>
        <v>0</v>
      </c>
      <c r="P31" s="33"/>
    </row>
    <row r="32" spans="2:16" ht="15.75" customHeight="1">
      <c r="B32" s="12">
        <v>25</v>
      </c>
      <c r="C32" s="35">
        <f t="shared" si="0"/>
        <v>0</v>
      </c>
      <c r="E32" s="12">
        <v>25</v>
      </c>
      <c r="F32" s="81">
        <f>ROUND('общие характеристики'!Y41*цены!C$13,2)</f>
        <v>0</v>
      </c>
      <c r="G32" s="81">
        <f>ROUND('общие характеристики'!Z41*цены!D$13,2)</f>
        <v>0</v>
      </c>
      <c r="H32" s="81">
        <f>ROUND('общие характеристики'!AA41*цены!E$13,2)</f>
        <v>0</v>
      </c>
      <c r="I32" s="82">
        <f>ROUND('общие характеристики'!AB41*цены!F$13,2)</f>
        <v>0</v>
      </c>
      <c r="J32" s="33"/>
      <c r="K32" s="57">
        <v>25</v>
      </c>
      <c r="L32" s="81">
        <f>ROUND('общие характеристики'!AC41*цены!D$20,2)</f>
        <v>0</v>
      </c>
      <c r="M32" s="81">
        <f>ROUND('общие характеристики'!AD41*цены!E$20,2)</f>
        <v>0</v>
      </c>
      <c r="N32" s="81">
        <f>ROUND('общие характеристики'!AE41*цены!F$20,2)</f>
        <v>0</v>
      </c>
      <c r="O32" s="82">
        <f>ROUND('общие характеристики'!AF41*цены!G$20,2)</f>
        <v>0</v>
      </c>
      <c r="P32" s="33"/>
    </row>
    <row r="33" spans="2:16" ht="15.75" customHeight="1">
      <c r="B33" s="12">
        <v>26</v>
      </c>
      <c r="C33" s="35">
        <f t="shared" si="0"/>
        <v>0</v>
      </c>
      <c r="E33" s="12">
        <v>26</v>
      </c>
      <c r="F33" s="81">
        <f>ROUND('общие характеристики'!Y42*цены!C$13,2)</f>
        <v>0</v>
      </c>
      <c r="G33" s="81">
        <f>ROUND('общие характеристики'!Z42*цены!D$13,2)</f>
        <v>0</v>
      </c>
      <c r="H33" s="81">
        <f>ROUND('общие характеристики'!AA42*цены!E$13,2)</f>
        <v>0</v>
      </c>
      <c r="I33" s="82">
        <f>ROUND('общие характеристики'!AB42*цены!F$13,2)</f>
        <v>0</v>
      </c>
      <c r="J33" s="33"/>
      <c r="K33" s="57">
        <v>26</v>
      </c>
      <c r="L33" s="81">
        <f>ROUND('общие характеристики'!AC42*цены!D$20,2)</f>
        <v>0</v>
      </c>
      <c r="M33" s="81">
        <f>ROUND('общие характеристики'!AD42*цены!E$20,2)</f>
        <v>0</v>
      </c>
      <c r="N33" s="81">
        <f>ROUND('общие характеристики'!AE42*цены!F$20,2)</f>
        <v>0</v>
      </c>
      <c r="O33" s="82">
        <f>ROUND('общие характеристики'!AF42*цены!G$20,2)</f>
        <v>0</v>
      </c>
      <c r="P33" s="33"/>
    </row>
    <row r="34" spans="2:16" ht="15.75" customHeight="1">
      <c r="B34" s="12">
        <v>27</v>
      </c>
      <c r="C34" s="35">
        <f t="shared" si="0"/>
        <v>0</v>
      </c>
      <c r="E34" s="12">
        <v>27</v>
      </c>
      <c r="F34" s="81">
        <f>ROUND('общие характеристики'!Y43*цены!C$13,2)</f>
        <v>0</v>
      </c>
      <c r="G34" s="81">
        <f>ROUND('общие характеристики'!Z43*цены!D$13,2)</f>
        <v>0</v>
      </c>
      <c r="H34" s="81">
        <f>ROUND('общие характеристики'!AA43*цены!E$13,2)</f>
        <v>0</v>
      </c>
      <c r="I34" s="82">
        <f>ROUND('общие характеристики'!AB43*цены!F$13,2)</f>
        <v>0</v>
      </c>
      <c r="J34" s="33"/>
      <c r="K34" s="57">
        <v>27</v>
      </c>
      <c r="L34" s="81">
        <f>ROUND('общие характеристики'!AC43*цены!D$20,2)</f>
        <v>0</v>
      </c>
      <c r="M34" s="81">
        <f>ROUND('общие характеристики'!AD43*цены!E$20,2)</f>
        <v>0</v>
      </c>
      <c r="N34" s="81">
        <f>ROUND('общие характеристики'!AE43*цены!F$20,2)</f>
        <v>0</v>
      </c>
      <c r="O34" s="82">
        <f>ROUND('общие характеристики'!AF43*цены!G$20,2)</f>
        <v>0</v>
      </c>
      <c r="P34" s="33"/>
    </row>
    <row r="35" spans="2:16" ht="15.75" customHeight="1">
      <c r="B35" s="12">
        <v>28</v>
      </c>
      <c r="C35" s="35">
        <f t="shared" si="0"/>
        <v>0</v>
      </c>
      <c r="E35" s="12">
        <v>28</v>
      </c>
      <c r="F35" s="81">
        <f>ROUND('общие характеристики'!Y44*цены!C$13,2)</f>
        <v>0</v>
      </c>
      <c r="G35" s="81">
        <f>ROUND('общие характеристики'!Z44*цены!D$13,2)</f>
        <v>0</v>
      </c>
      <c r="H35" s="81">
        <f>ROUND('общие характеристики'!AA44*цены!E$13,2)</f>
        <v>0</v>
      </c>
      <c r="I35" s="82">
        <f>ROUND('общие характеристики'!AB44*цены!F$13,2)</f>
        <v>0</v>
      </c>
      <c r="J35" s="33"/>
      <c r="K35" s="57">
        <v>28</v>
      </c>
      <c r="L35" s="81">
        <f>ROUND('общие характеристики'!AC44*цены!D$20,2)</f>
        <v>0</v>
      </c>
      <c r="M35" s="81">
        <f>ROUND('общие характеристики'!AD44*цены!E$20,2)</f>
        <v>0</v>
      </c>
      <c r="N35" s="81">
        <f>ROUND('общие характеристики'!AE44*цены!F$20,2)</f>
        <v>0</v>
      </c>
      <c r="O35" s="82">
        <f>ROUND('общие характеристики'!AF44*цены!G$20,2)</f>
        <v>0</v>
      </c>
      <c r="P35" s="33"/>
    </row>
    <row r="36" spans="2:16" ht="15.75" customHeight="1">
      <c r="B36" s="12">
        <v>29</v>
      </c>
      <c r="C36" s="35">
        <f t="shared" si="0"/>
        <v>0</v>
      </c>
      <c r="E36" s="12">
        <v>29</v>
      </c>
      <c r="F36" s="81">
        <f>ROUND('общие характеристики'!Y45*цены!C$13,2)</f>
        <v>0</v>
      </c>
      <c r="G36" s="81">
        <f>ROUND('общие характеристики'!Z45*цены!D$13,2)</f>
        <v>0</v>
      </c>
      <c r="H36" s="81">
        <f>ROUND('общие характеристики'!AA45*цены!E$13,2)</f>
        <v>0</v>
      </c>
      <c r="I36" s="82">
        <f>ROUND('общие характеристики'!AB45*цены!F$13,2)</f>
        <v>0</v>
      </c>
      <c r="J36" s="33"/>
      <c r="K36" s="57">
        <v>29</v>
      </c>
      <c r="L36" s="81">
        <f>ROUND('общие характеристики'!AC45*цены!D$20,2)</f>
        <v>0</v>
      </c>
      <c r="M36" s="81">
        <f>ROUND('общие характеристики'!AD45*цены!E$20,2)</f>
        <v>0</v>
      </c>
      <c r="N36" s="81">
        <f>ROUND('общие характеристики'!AE45*цены!F$20,2)</f>
        <v>0</v>
      </c>
      <c r="O36" s="82">
        <f>ROUND('общие характеристики'!AF45*цены!G$20,2)</f>
        <v>0</v>
      </c>
      <c r="P36" s="33"/>
    </row>
    <row r="37" spans="2:16" ht="15.75" customHeight="1">
      <c r="B37" s="12">
        <v>30</v>
      </c>
      <c r="C37" s="35">
        <f t="shared" si="0"/>
        <v>0</v>
      </c>
      <c r="E37" s="12">
        <v>30</v>
      </c>
      <c r="F37" s="81">
        <f>ROUND('общие характеристики'!Y46*цены!C$13,2)</f>
        <v>0</v>
      </c>
      <c r="G37" s="81">
        <f>ROUND('общие характеристики'!Z46*цены!D$13,2)</f>
        <v>0</v>
      </c>
      <c r="H37" s="81">
        <f>ROUND('общие характеристики'!AA46*цены!E$13,2)</f>
        <v>0</v>
      </c>
      <c r="I37" s="82">
        <f>ROUND('общие характеристики'!AB46*цены!F$13,2)</f>
        <v>0</v>
      </c>
      <c r="J37" s="33"/>
      <c r="K37" s="57">
        <v>30</v>
      </c>
      <c r="L37" s="81">
        <f>ROUND('общие характеристики'!AC46*цены!D$20,2)</f>
        <v>0</v>
      </c>
      <c r="M37" s="81">
        <f>ROUND('общие характеристики'!AD46*цены!E$20,2)</f>
        <v>0</v>
      </c>
      <c r="N37" s="81">
        <f>ROUND('общие характеристики'!AE46*цены!F$20,2)</f>
        <v>0</v>
      </c>
      <c r="O37" s="82">
        <f>ROUND('общие характеристики'!AF46*цены!G$20,2)</f>
        <v>0</v>
      </c>
      <c r="P37" s="33"/>
    </row>
    <row r="38" spans="2:16" ht="15">
      <c r="B38" s="12">
        <v>31</v>
      </c>
      <c r="C38" s="35">
        <f t="shared" si="0"/>
        <v>0</v>
      </c>
      <c r="E38" s="12">
        <v>31</v>
      </c>
      <c r="F38" s="81">
        <f>ROUND('общие характеристики'!Y47*цены!C$13,2)</f>
        <v>0</v>
      </c>
      <c r="G38" s="81">
        <f>ROUND('общие характеристики'!Z47*цены!D$13,2)</f>
        <v>0</v>
      </c>
      <c r="H38" s="81">
        <f>ROUND('общие характеристики'!AA47*цены!E$13,2)</f>
        <v>0</v>
      </c>
      <c r="I38" s="82">
        <f>ROUND('общие характеристики'!AB47*цены!F$13,2)</f>
        <v>0</v>
      </c>
      <c r="K38" s="57">
        <v>31</v>
      </c>
      <c r="L38" s="81">
        <f>ROUND('общие характеристики'!AC47*цены!D$20,2)</f>
        <v>0</v>
      </c>
      <c r="M38" s="81">
        <f>ROUND('общие характеристики'!AD47*цены!E$20,2)</f>
        <v>0</v>
      </c>
      <c r="N38" s="81">
        <f>ROUND('общие характеристики'!AE47*цены!F$20,2)</f>
        <v>0</v>
      </c>
      <c r="O38" s="82">
        <f>ROUND('общие характеристики'!AF47*цены!G$20,2)</f>
        <v>0</v>
      </c>
      <c r="P38" s="33"/>
    </row>
    <row r="39" spans="2:16" ht="15">
      <c r="B39" s="12">
        <v>32</v>
      </c>
      <c r="C39" s="35">
        <f t="shared" si="0"/>
        <v>0</v>
      </c>
      <c r="E39" s="12">
        <v>32</v>
      </c>
      <c r="F39" s="81">
        <f>ROUND('общие характеристики'!Y48*цены!C$13,2)</f>
        <v>0</v>
      </c>
      <c r="G39" s="81">
        <f>ROUND('общие характеристики'!Z48*цены!D$13,2)</f>
        <v>0</v>
      </c>
      <c r="H39" s="81">
        <f>ROUND('общие характеристики'!AA48*цены!E$13,2)</f>
        <v>0</v>
      </c>
      <c r="I39" s="82">
        <f>ROUND('общие характеристики'!AB48*цены!F$13,2)</f>
        <v>0</v>
      </c>
      <c r="K39" s="57">
        <v>32</v>
      </c>
      <c r="L39" s="81">
        <f>ROUND('общие характеристики'!AC48*цены!D$20,2)</f>
        <v>0</v>
      </c>
      <c r="M39" s="81">
        <f>ROUND('общие характеристики'!AD48*цены!E$20,2)</f>
        <v>0</v>
      </c>
      <c r="N39" s="81">
        <f>ROUND('общие характеристики'!AE48*цены!F$20,2)</f>
        <v>0</v>
      </c>
      <c r="O39" s="82">
        <f>ROUND('общие характеристики'!AF48*цены!G$20,2)</f>
        <v>0</v>
      </c>
      <c r="P39" s="33"/>
    </row>
    <row r="40" spans="2:16" ht="15">
      <c r="B40" s="12">
        <v>33</v>
      </c>
      <c r="C40" s="35">
        <f t="shared" si="0"/>
        <v>0</v>
      </c>
      <c r="E40" s="12">
        <v>33</v>
      </c>
      <c r="F40" s="81">
        <f>ROUND('общие характеристики'!Y49*цены!C$13,2)</f>
        <v>0</v>
      </c>
      <c r="G40" s="81">
        <f>ROUND('общие характеристики'!Z49*цены!D$13,2)</f>
        <v>0</v>
      </c>
      <c r="H40" s="81">
        <f>ROUND('общие характеристики'!AA49*цены!E$13,2)</f>
        <v>0</v>
      </c>
      <c r="I40" s="82">
        <f>ROUND('общие характеристики'!AB49*цены!F$13,2)</f>
        <v>0</v>
      </c>
      <c r="K40" s="57">
        <v>33</v>
      </c>
      <c r="L40" s="81">
        <f>ROUND('общие характеристики'!AC49*цены!D$20,2)</f>
        <v>0</v>
      </c>
      <c r="M40" s="81">
        <f>ROUND('общие характеристики'!AD49*цены!E$20,2)</f>
        <v>0</v>
      </c>
      <c r="N40" s="81">
        <f>ROUND('общие характеристики'!AE49*цены!F$20,2)</f>
        <v>0</v>
      </c>
      <c r="O40" s="82">
        <f>ROUND('общие характеристики'!AF49*цены!G$20,2)</f>
        <v>0</v>
      </c>
      <c r="P40" s="33"/>
    </row>
    <row r="41" spans="2:15" ht="15">
      <c r="B41" s="12">
        <v>34</v>
      </c>
      <c r="C41" s="35">
        <f t="shared" si="0"/>
        <v>0</v>
      </c>
      <c r="E41" s="12">
        <v>34</v>
      </c>
      <c r="F41" s="81">
        <f>ROUND('общие характеристики'!Y50*цены!C$13,2)</f>
        <v>0</v>
      </c>
      <c r="G41" s="81">
        <f>ROUND('общие характеристики'!Z50*цены!D$13,2)</f>
        <v>0</v>
      </c>
      <c r="H41" s="81">
        <f>ROUND('общие характеристики'!AA50*цены!E$13,2)</f>
        <v>0</v>
      </c>
      <c r="I41" s="82">
        <f>ROUND('общие характеристики'!AB50*цены!F$13,2)</f>
        <v>0</v>
      </c>
      <c r="K41" s="57">
        <v>34</v>
      </c>
      <c r="L41" s="81">
        <f>ROUND('общие характеристики'!AC50*цены!D$20,2)</f>
        <v>0</v>
      </c>
      <c r="M41" s="81">
        <f>ROUND('общие характеристики'!AD50*цены!E$20,2)</f>
        <v>0</v>
      </c>
      <c r="N41" s="81">
        <f>ROUND('общие характеристики'!AE50*цены!F$20,2)</f>
        <v>0</v>
      </c>
      <c r="O41" s="82">
        <f>ROUND('общие характеристики'!AF50*цены!G$20,2)</f>
        <v>0</v>
      </c>
    </row>
    <row r="42" spans="2:15" ht="15">
      <c r="B42" s="12">
        <v>35</v>
      </c>
      <c r="C42" s="35">
        <f t="shared" si="0"/>
        <v>0</v>
      </c>
      <c r="E42" s="12">
        <v>35</v>
      </c>
      <c r="F42" s="81">
        <f>ROUND('общие характеристики'!Y51*цены!C$13,2)</f>
        <v>0</v>
      </c>
      <c r="G42" s="81">
        <f>ROUND('общие характеристики'!Z51*цены!D$13,2)</f>
        <v>0</v>
      </c>
      <c r="H42" s="81">
        <f>ROUND('общие характеристики'!AA51*цены!E$13,2)</f>
        <v>0</v>
      </c>
      <c r="I42" s="82">
        <f>ROUND('общие характеристики'!AB51*цены!F$13,2)</f>
        <v>0</v>
      </c>
      <c r="K42" s="57">
        <v>35</v>
      </c>
      <c r="L42" s="81">
        <f>ROUND('общие характеристики'!AC51*цены!D$20,2)</f>
        <v>0</v>
      </c>
      <c r="M42" s="81">
        <f>ROUND('общие характеристики'!AD51*цены!E$20,2)</f>
        <v>0</v>
      </c>
      <c r="N42" s="81">
        <f>ROUND('общие характеристики'!AE51*цены!F$20,2)</f>
        <v>0</v>
      </c>
      <c r="O42" s="82">
        <f>ROUND('общие характеристики'!AF51*цены!G$20,2)</f>
        <v>0</v>
      </c>
    </row>
    <row r="43" spans="2:15" ht="15">
      <c r="B43" s="12">
        <v>36</v>
      </c>
      <c r="C43" s="35">
        <f t="shared" si="0"/>
        <v>0</v>
      </c>
      <c r="E43" s="12">
        <v>36</v>
      </c>
      <c r="F43" s="81">
        <f>ROUND('общие характеристики'!Y52*цены!C$13,2)</f>
        <v>0</v>
      </c>
      <c r="G43" s="81">
        <f>ROUND('общие характеристики'!Z52*цены!D$13,2)</f>
        <v>0</v>
      </c>
      <c r="H43" s="81">
        <f>ROUND('общие характеристики'!AA52*цены!E$13,2)</f>
        <v>0</v>
      </c>
      <c r="I43" s="82">
        <f>ROUND('общие характеристики'!AB52*цены!F$13,2)</f>
        <v>0</v>
      </c>
      <c r="K43" s="57">
        <v>36</v>
      </c>
      <c r="L43" s="81">
        <f>ROUND('общие характеристики'!AC52*цены!D$20,2)</f>
        <v>0</v>
      </c>
      <c r="M43" s="81">
        <f>ROUND('общие характеристики'!AD52*цены!E$20,2)</f>
        <v>0</v>
      </c>
      <c r="N43" s="81">
        <f>ROUND('общие характеристики'!AE52*цены!F$20,2)</f>
        <v>0</v>
      </c>
      <c r="O43" s="82">
        <f>ROUND('общие характеристики'!AF52*цены!G$20,2)</f>
        <v>0</v>
      </c>
    </row>
    <row r="44" spans="2:15" ht="15">
      <c r="B44" s="12">
        <v>37</v>
      </c>
      <c r="C44" s="35">
        <f t="shared" si="0"/>
        <v>0</v>
      </c>
      <c r="E44" s="12">
        <v>37</v>
      </c>
      <c r="F44" s="81">
        <f>ROUND('общие характеристики'!Y53*цены!C$13,2)</f>
        <v>0</v>
      </c>
      <c r="G44" s="81">
        <f>ROUND('общие характеристики'!Z53*цены!D$13,2)</f>
        <v>0</v>
      </c>
      <c r="H44" s="81">
        <f>ROUND('общие характеристики'!AA53*цены!E$13,2)</f>
        <v>0</v>
      </c>
      <c r="I44" s="82">
        <f>ROUND('общие характеристики'!AB53*цены!F$13,2)</f>
        <v>0</v>
      </c>
      <c r="K44" s="57">
        <v>37</v>
      </c>
      <c r="L44" s="81">
        <f>ROUND('общие характеристики'!AC53*цены!D$20,2)</f>
        <v>0</v>
      </c>
      <c r="M44" s="81">
        <f>ROUND('общие характеристики'!AD53*цены!E$20,2)</f>
        <v>0</v>
      </c>
      <c r="N44" s="81">
        <f>ROUND('общие характеристики'!AE53*цены!F$20,2)</f>
        <v>0</v>
      </c>
      <c r="O44" s="82">
        <f>ROUND('общие характеристики'!AF53*цены!G$20,2)</f>
        <v>0</v>
      </c>
    </row>
    <row r="45" spans="2:15" ht="15">
      <c r="B45" s="12">
        <v>38</v>
      </c>
      <c r="C45" s="35">
        <f t="shared" si="0"/>
        <v>0</v>
      </c>
      <c r="E45" s="12">
        <v>38</v>
      </c>
      <c r="F45" s="81">
        <f>ROUND('общие характеристики'!Y54*цены!C$13,2)</f>
        <v>0</v>
      </c>
      <c r="G45" s="81">
        <f>ROUND('общие характеристики'!Z54*цены!D$13,2)</f>
        <v>0</v>
      </c>
      <c r="H45" s="81">
        <f>ROUND('общие характеристики'!AA54*цены!E$13,2)</f>
        <v>0</v>
      </c>
      <c r="I45" s="82">
        <f>ROUND('общие характеристики'!AB54*цены!F$13,2)</f>
        <v>0</v>
      </c>
      <c r="K45" s="57">
        <v>38</v>
      </c>
      <c r="L45" s="81">
        <f>ROUND('общие характеристики'!AC54*цены!D$20,2)</f>
        <v>0</v>
      </c>
      <c r="M45" s="81">
        <f>ROUND('общие характеристики'!AD54*цены!E$20,2)</f>
        <v>0</v>
      </c>
      <c r="N45" s="81">
        <f>ROUND('общие характеристики'!AE54*цены!F$20,2)</f>
        <v>0</v>
      </c>
      <c r="O45" s="82">
        <f>ROUND('общие характеристики'!AF54*цены!G$20,2)</f>
        <v>0</v>
      </c>
    </row>
    <row r="46" spans="2:15" ht="15">
      <c r="B46" s="12">
        <v>39</v>
      </c>
      <c r="C46" s="35">
        <f t="shared" si="0"/>
        <v>0</v>
      </c>
      <c r="E46" s="12">
        <v>39</v>
      </c>
      <c r="F46" s="81">
        <f>ROUND('общие характеристики'!Y55*цены!C$13,2)</f>
        <v>0</v>
      </c>
      <c r="G46" s="81">
        <f>ROUND('общие характеристики'!Z55*цены!D$13,2)</f>
        <v>0</v>
      </c>
      <c r="H46" s="81">
        <f>ROUND('общие характеристики'!AA55*цены!E$13,2)</f>
        <v>0</v>
      </c>
      <c r="I46" s="82">
        <f>ROUND('общие характеристики'!AB55*цены!F$13,2)</f>
        <v>0</v>
      </c>
      <c r="K46" s="57">
        <v>39</v>
      </c>
      <c r="L46" s="81">
        <f>ROUND('общие характеристики'!AC55*цены!D$20,2)</f>
        <v>0</v>
      </c>
      <c r="M46" s="81">
        <f>ROUND('общие характеристики'!AD55*цены!E$20,2)</f>
        <v>0</v>
      </c>
      <c r="N46" s="81">
        <f>ROUND('общие характеристики'!AE55*цены!F$20,2)</f>
        <v>0</v>
      </c>
      <c r="O46" s="82">
        <f>ROUND('общие характеристики'!AF55*цены!G$20,2)</f>
        <v>0</v>
      </c>
    </row>
    <row r="47" spans="2:15" ht="15">
      <c r="B47" s="12">
        <v>40</v>
      </c>
      <c r="C47" s="35">
        <f t="shared" si="0"/>
        <v>0</v>
      </c>
      <c r="E47" s="12">
        <v>40</v>
      </c>
      <c r="F47" s="81">
        <f>ROUND('общие характеристики'!Y56*цены!C$13,2)</f>
        <v>0</v>
      </c>
      <c r="G47" s="81">
        <f>ROUND('общие характеристики'!Z56*цены!D$13,2)</f>
        <v>0</v>
      </c>
      <c r="H47" s="81">
        <f>ROUND('общие характеристики'!AA56*цены!E$13,2)</f>
        <v>0</v>
      </c>
      <c r="I47" s="82">
        <f>ROUND('общие характеристики'!AB56*цены!F$13,2)</f>
        <v>0</v>
      </c>
      <c r="K47" s="57">
        <v>40</v>
      </c>
      <c r="L47" s="81">
        <f>ROUND('общие характеристики'!AC56*цены!D$20,2)</f>
        <v>0</v>
      </c>
      <c r="M47" s="81">
        <f>ROUND('общие характеристики'!AD56*цены!E$20,2)</f>
        <v>0</v>
      </c>
      <c r="N47" s="81">
        <f>ROUND('общие характеристики'!AE56*цены!F$20,2)</f>
        <v>0</v>
      </c>
      <c r="O47" s="82">
        <f>ROUND('общие характеристики'!AF56*цены!G$20,2)</f>
        <v>0</v>
      </c>
    </row>
    <row r="48" spans="2:15" ht="15">
      <c r="B48" s="12">
        <v>41</v>
      </c>
      <c r="C48" s="35">
        <f t="shared" si="0"/>
        <v>0</v>
      </c>
      <c r="E48" s="12">
        <v>41</v>
      </c>
      <c r="F48" s="81">
        <f>ROUND('общие характеристики'!Y57*цены!C$13,2)</f>
        <v>0</v>
      </c>
      <c r="G48" s="81">
        <f>ROUND('общие характеристики'!Z57*цены!D$13,2)</f>
        <v>0</v>
      </c>
      <c r="H48" s="81">
        <f>ROUND('общие характеристики'!AA57*цены!E$13,2)</f>
        <v>0</v>
      </c>
      <c r="I48" s="82">
        <f>ROUND('общие характеристики'!AB57*цены!F$13,2)</f>
        <v>0</v>
      </c>
      <c r="K48" s="57">
        <v>41</v>
      </c>
      <c r="L48" s="81">
        <f>ROUND('общие характеристики'!AC57*цены!D$20,2)</f>
        <v>0</v>
      </c>
      <c r="M48" s="81">
        <f>ROUND('общие характеристики'!AD57*цены!E$20,2)</f>
        <v>0</v>
      </c>
      <c r="N48" s="81">
        <f>ROUND('общие характеристики'!AE57*цены!F$20,2)</f>
        <v>0</v>
      </c>
      <c r="O48" s="82">
        <f>ROUND('общие характеристики'!AF57*цены!G$20,2)</f>
        <v>0</v>
      </c>
    </row>
    <row r="49" spans="2:15" ht="15">
      <c r="B49" s="12">
        <v>42</v>
      </c>
      <c r="C49" s="35">
        <f t="shared" si="0"/>
        <v>0</v>
      </c>
      <c r="E49" s="12">
        <v>42</v>
      </c>
      <c r="F49" s="81">
        <f>ROUND('общие характеристики'!Y58*цены!C$13,2)</f>
        <v>0</v>
      </c>
      <c r="G49" s="81">
        <f>ROUND('общие характеристики'!Z58*цены!D$13,2)</f>
        <v>0</v>
      </c>
      <c r="H49" s="81">
        <f>ROUND('общие характеристики'!AA58*цены!E$13,2)</f>
        <v>0</v>
      </c>
      <c r="I49" s="82">
        <f>ROUND('общие характеристики'!AB58*цены!F$13,2)</f>
        <v>0</v>
      </c>
      <c r="K49" s="57">
        <v>42</v>
      </c>
      <c r="L49" s="81">
        <f>ROUND('общие характеристики'!AC58*цены!D$20,2)</f>
        <v>0</v>
      </c>
      <c r="M49" s="81">
        <f>ROUND('общие характеристики'!AD58*цены!E$20,2)</f>
        <v>0</v>
      </c>
      <c r="N49" s="81">
        <f>ROUND('общие характеристики'!AE58*цены!F$20,2)</f>
        <v>0</v>
      </c>
      <c r="O49" s="82">
        <f>ROUND('общие характеристики'!AF58*цены!G$20,2)</f>
        <v>0</v>
      </c>
    </row>
    <row r="50" spans="2:15" ht="15">
      <c r="B50" s="12">
        <v>43</v>
      </c>
      <c r="C50" s="35">
        <f t="shared" si="0"/>
        <v>0</v>
      </c>
      <c r="E50" s="12">
        <v>43</v>
      </c>
      <c r="F50" s="81">
        <f>ROUND('общие характеристики'!Y59*цены!C$13,2)</f>
        <v>0</v>
      </c>
      <c r="G50" s="81">
        <f>ROUND('общие характеристики'!Z59*цены!D$13,2)</f>
        <v>0</v>
      </c>
      <c r="H50" s="81">
        <f>ROUND('общие характеристики'!AA59*цены!E$13,2)</f>
        <v>0</v>
      </c>
      <c r="I50" s="82">
        <f>ROUND('общие характеристики'!AB59*цены!F$13,2)</f>
        <v>0</v>
      </c>
      <c r="K50" s="57">
        <v>43</v>
      </c>
      <c r="L50" s="81">
        <f>ROUND('общие характеристики'!AC59*цены!D$20,2)</f>
        <v>0</v>
      </c>
      <c r="M50" s="81">
        <f>ROUND('общие характеристики'!AD59*цены!E$20,2)</f>
        <v>0</v>
      </c>
      <c r="N50" s="81">
        <f>ROUND('общие характеристики'!AE59*цены!F$20,2)</f>
        <v>0</v>
      </c>
      <c r="O50" s="82">
        <f>ROUND('общие характеристики'!AF59*цены!G$20,2)</f>
        <v>0</v>
      </c>
    </row>
    <row r="51" spans="2:15" ht="15">
      <c r="B51" s="12">
        <v>44</v>
      </c>
      <c r="C51" s="35">
        <f t="shared" si="0"/>
        <v>0</v>
      </c>
      <c r="E51" s="12">
        <v>44</v>
      </c>
      <c r="F51" s="81">
        <f>ROUND('общие характеристики'!Y60*цены!C$13,2)</f>
        <v>0</v>
      </c>
      <c r="G51" s="81">
        <f>ROUND('общие характеристики'!Z60*цены!D$13,2)</f>
        <v>0</v>
      </c>
      <c r="H51" s="81">
        <f>ROUND('общие характеристики'!AA60*цены!E$13,2)</f>
        <v>0</v>
      </c>
      <c r="I51" s="82">
        <f>ROUND('общие характеристики'!AB60*цены!F$13,2)</f>
        <v>0</v>
      </c>
      <c r="K51" s="57">
        <v>44</v>
      </c>
      <c r="L51" s="81">
        <f>ROUND('общие характеристики'!AC60*цены!D$20,2)</f>
        <v>0</v>
      </c>
      <c r="M51" s="81">
        <f>ROUND('общие характеристики'!AD60*цены!E$20,2)</f>
        <v>0</v>
      </c>
      <c r="N51" s="81">
        <f>ROUND('общие характеристики'!AE60*цены!F$20,2)</f>
        <v>0</v>
      </c>
      <c r="O51" s="82">
        <f>ROUND('общие характеристики'!AF60*цены!G$20,2)</f>
        <v>0</v>
      </c>
    </row>
    <row r="52" spans="2:15" ht="15">
      <c r="B52" s="12">
        <v>45</v>
      </c>
      <c r="C52" s="35">
        <f t="shared" si="0"/>
        <v>0</v>
      </c>
      <c r="E52" s="12">
        <v>45</v>
      </c>
      <c r="F52" s="81">
        <f>ROUND('общие характеристики'!Y61*цены!C$13,2)</f>
        <v>0</v>
      </c>
      <c r="G52" s="81">
        <f>ROUND('общие характеристики'!Z61*цены!D$13,2)</f>
        <v>0</v>
      </c>
      <c r="H52" s="81">
        <f>ROUND('общие характеристики'!AA61*цены!E$13,2)</f>
        <v>0</v>
      </c>
      <c r="I52" s="82">
        <f>ROUND('общие характеристики'!AB61*цены!F$13,2)</f>
        <v>0</v>
      </c>
      <c r="K52" s="57">
        <v>45</v>
      </c>
      <c r="L52" s="81">
        <f>ROUND('общие характеристики'!AC61*цены!D$20,2)</f>
        <v>0</v>
      </c>
      <c r="M52" s="81">
        <f>ROUND('общие характеристики'!AD61*цены!E$20,2)</f>
        <v>0</v>
      </c>
      <c r="N52" s="81">
        <f>ROUND('общие характеристики'!AE61*цены!F$20,2)</f>
        <v>0</v>
      </c>
      <c r="O52" s="82">
        <f>ROUND('общие характеристики'!AF61*цены!G$20,2)</f>
        <v>0</v>
      </c>
    </row>
    <row r="53" spans="2:15" ht="15">
      <c r="B53" s="12">
        <v>46</v>
      </c>
      <c r="C53" s="35">
        <f t="shared" si="0"/>
        <v>0</v>
      </c>
      <c r="E53" s="12">
        <v>46</v>
      </c>
      <c r="F53" s="81">
        <f>ROUND('общие характеристики'!Y62*цены!C$13,2)</f>
        <v>0</v>
      </c>
      <c r="G53" s="81">
        <f>ROUND('общие характеристики'!Z62*цены!D$13,2)</f>
        <v>0</v>
      </c>
      <c r="H53" s="81">
        <f>ROUND('общие характеристики'!AA62*цены!E$13,2)</f>
        <v>0</v>
      </c>
      <c r="I53" s="82">
        <f>ROUND('общие характеристики'!AB62*цены!F$13,2)</f>
        <v>0</v>
      </c>
      <c r="K53" s="57">
        <v>46</v>
      </c>
      <c r="L53" s="81">
        <f>ROUND('общие характеристики'!AC62*цены!D$20,2)</f>
        <v>0</v>
      </c>
      <c r="M53" s="81">
        <f>ROUND('общие характеристики'!AD62*цены!E$20,2)</f>
        <v>0</v>
      </c>
      <c r="N53" s="81">
        <f>ROUND('общие характеристики'!AE62*цены!F$20,2)</f>
        <v>0</v>
      </c>
      <c r="O53" s="82">
        <f>ROUND('общие характеристики'!AF62*цены!G$20,2)</f>
        <v>0</v>
      </c>
    </row>
    <row r="54" spans="2:15" ht="15">
      <c r="B54" s="12">
        <v>47</v>
      </c>
      <c r="C54" s="35">
        <f t="shared" si="0"/>
        <v>0</v>
      </c>
      <c r="E54" s="12">
        <v>47</v>
      </c>
      <c r="F54" s="81">
        <f>ROUND('общие характеристики'!Y63*цены!C$13,2)</f>
        <v>0</v>
      </c>
      <c r="G54" s="81">
        <f>ROUND('общие характеристики'!Z63*цены!D$13,2)</f>
        <v>0</v>
      </c>
      <c r="H54" s="81">
        <f>ROUND('общие характеристики'!AA63*цены!E$13,2)</f>
        <v>0</v>
      </c>
      <c r="I54" s="82">
        <f>ROUND('общие характеристики'!AB63*цены!F$13,2)</f>
        <v>0</v>
      </c>
      <c r="K54" s="57">
        <v>47</v>
      </c>
      <c r="L54" s="81">
        <f>ROUND('общие характеристики'!AC63*цены!D$20,2)</f>
        <v>0</v>
      </c>
      <c r="M54" s="81">
        <f>ROUND('общие характеристики'!AD63*цены!E$20,2)</f>
        <v>0</v>
      </c>
      <c r="N54" s="81">
        <f>ROUND('общие характеристики'!AE63*цены!F$20,2)</f>
        <v>0</v>
      </c>
      <c r="O54" s="82">
        <f>ROUND('общие характеристики'!AF63*цены!G$20,2)</f>
        <v>0</v>
      </c>
    </row>
    <row r="55" spans="2:15" ht="15">
      <c r="B55" s="12">
        <v>48</v>
      </c>
      <c r="C55" s="35">
        <f t="shared" si="0"/>
        <v>0</v>
      </c>
      <c r="E55" s="12">
        <v>48</v>
      </c>
      <c r="F55" s="81">
        <f>ROUND('общие характеристики'!Y64*цены!C$13,2)</f>
        <v>0</v>
      </c>
      <c r="G55" s="81">
        <f>ROUND('общие характеристики'!Z64*цены!D$13,2)</f>
        <v>0</v>
      </c>
      <c r="H55" s="81">
        <f>ROUND('общие характеристики'!AA64*цены!E$13,2)</f>
        <v>0</v>
      </c>
      <c r="I55" s="82">
        <f>ROUND('общие характеристики'!AB64*цены!F$13,2)</f>
        <v>0</v>
      </c>
      <c r="K55" s="57">
        <v>48</v>
      </c>
      <c r="L55" s="81">
        <f>ROUND('общие характеристики'!AC64*цены!D$20,2)</f>
        <v>0</v>
      </c>
      <c r="M55" s="81">
        <f>ROUND('общие характеристики'!AD64*цены!E$20,2)</f>
        <v>0</v>
      </c>
      <c r="N55" s="81">
        <f>ROUND('общие характеристики'!AE64*цены!F$20,2)</f>
        <v>0</v>
      </c>
      <c r="O55" s="82">
        <f>ROUND('общие характеристики'!AF64*цены!G$20,2)</f>
        <v>0</v>
      </c>
    </row>
    <row r="56" spans="2:15" ht="15">
      <c r="B56" s="12">
        <v>49</v>
      </c>
      <c r="C56" s="35">
        <f t="shared" si="0"/>
        <v>0</v>
      </c>
      <c r="E56" s="12">
        <v>49</v>
      </c>
      <c r="F56" s="81">
        <f>ROUND('общие характеристики'!Y65*цены!C$13,2)</f>
        <v>0</v>
      </c>
      <c r="G56" s="81">
        <f>ROUND('общие характеристики'!Z65*цены!D$13,2)</f>
        <v>0</v>
      </c>
      <c r="H56" s="81">
        <f>ROUND('общие характеристики'!AA65*цены!E$13,2)</f>
        <v>0</v>
      </c>
      <c r="I56" s="82">
        <f>ROUND('общие характеристики'!AB65*цены!F$13,2)</f>
        <v>0</v>
      </c>
      <c r="K56" s="57">
        <v>49</v>
      </c>
      <c r="L56" s="81">
        <f>ROUND('общие характеристики'!AC65*цены!D$20,2)</f>
        <v>0</v>
      </c>
      <c r="M56" s="81">
        <f>ROUND('общие характеристики'!AD65*цены!E$20,2)</f>
        <v>0</v>
      </c>
      <c r="N56" s="81">
        <f>ROUND('общие характеристики'!AE65*цены!F$20,2)</f>
        <v>0</v>
      </c>
      <c r="O56" s="82">
        <f>ROUND('общие характеристики'!AF65*цены!G$20,2)</f>
        <v>0</v>
      </c>
    </row>
    <row r="57" spans="2:15" ht="15">
      <c r="B57" s="12">
        <v>50</v>
      </c>
      <c r="C57" s="35">
        <f t="shared" si="0"/>
        <v>0</v>
      </c>
      <c r="E57" s="12">
        <v>50</v>
      </c>
      <c r="F57" s="81">
        <f>ROUND('общие характеристики'!Y66*цены!C$13,2)</f>
        <v>0</v>
      </c>
      <c r="G57" s="81">
        <f>ROUND('общие характеристики'!Z66*цены!D$13,2)</f>
        <v>0</v>
      </c>
      <c r="H57" s="81">
        <f>ROUND('общие характеристики'!AA66*цены!E$13,2)</f>
        <v>0</v>
      </c>
      <c r="I57" s="82">
        <f>ROUND('общие характеристики'!AB66*цены!F$13,2)</f>
        <v>0</v>
      </c>
      <c r="K57" s="57">
        <v>50</v>
      </c>
      <c r="L57" s="81">
        <f>ROUND('общие характеристики'!AC66*цены!D$20,2)</f>
        <v>0</v>
      </c>
      <c r="M57" s="81">
        <f>ROUND('общие характеристики'!AD66*цены!E$20,2)</f>
        <v>0</v>
      </c>
      <c r="N57" s="81">
        <f>ROUND('общие характеристики'!AE66*цены!F$20,2)</f>
        <v>0</v>
      </c>
      <c r="O57" s="82">
        <f>ROUND('общие характеристики'!AF66*цены!G$20,2)</f>
        <v>0</v>
      </c>
    </row>
    <row r="58" spans="2:15" ht="15">
      <c r="B58" s="12">
        <v>51</v>
      </c>
      <c r="C58" s="35">
        <f t="shared" si="0"/>
        <v>0</v>
      </c>
      <c r="E58" s="12">
        <v>51</v>
      </c>
      <c r="F58" s="81">
        <f>ROUND('общие характеристики'!Y67*цены!C$13,2)</f>
        <v>0</v>
      </c>
      <c r="G58" s="81">
        <f>ROUND('общие характеристики'!Z67*цены!D$13,2)</f>
        <v>0</v>
      </c>
      <c r="H58" s="81">
        <f>ROUND('общие характеристики'!AA67*цены!E$13,2)</f>
        <v>0</v>
      </c>
      <c r="I58" s="82">
        <f>ROUND('общие характеристики'!AB67*цены!F$13,2)</f>
        <v>0</v>
      </c>
      <c r="K58" s="57">
        <v>51</v>
      </c>
      <c r="L58" s="81">
        <f>ROUND('общие характеристики'!AC67*цены!D$20,2)</f>
        <v>0</v>
      </c>
      <c r="M58" s="81">
        <f>ROUND('общие характеристики'!AD67*цены!E$20,2)</f>
        <v>0</v>
      </c>
      <c r="N58" s="81">
        <f>ROUND('общие характеристики'!AE67*цены!F$20,2)</f>
        <v>0</v>
      </c>
      <c r="O58" s="82">
        <f>ROUND('общие характеристики'!AF67*цены!G$20,2)</f>
        <v>0</v>
      </c>
    </row>
    <row r="59" spans="2:15" ht="15">
      <c r="B59" s="12">
        <v>52</v>
      </c>
      <c r="C59" s="35">
        <f t="shared" si="0"/>
        <v>0</v>
      </c>
      <c r="E59" s="12">
        <v>52</v>
      </c>
      <c r="F59" s="81">
        <f>ROUND('общие характеристики'!Y68*цены!C$13,2)</f>
        <v>0</v>
      </c>
      <c r="G59" s="81">
        <f>ROUND('общие характеристики'!Z68*цены!D$13,2)</f>
        <v>0</v>
      </c>
      <c r="H59" s="81">
        <f>ROUND('общие характеристики'!AA68*цены!E$13,2)</f>
        <v>0</v>
      </c>
      <c r="I59" s="82">
        <f>ROUND('общие характеристики'!AB68*цены!F$13,2)</f>
        <v>0</v>
      </c>
      <c r="K59" s="57">
        <v>52</v>
      </c>
      <c r="L59" s="81">
        <f>ROUND('общие характеристики'!AC68*цены!D$20,2)</f>
        <v>0</v>
      </c>
      <c r="M59" s="81">
        <f>ROUND('общие характеристики'!AD68*цены!E$20,2)</f>
        <v>0</v>
      </c>
      <c r="N59" s="81">
        <f>ROUND('общие характеристики'!AE68*цены!F$20,2)</f>
        <v>0</v>
      </c>
      <c r="O59" s="82">
        <f>ROUND('общие характеристики'!AF68*цены!G$20,2)</f>
        <v>0</v>
      </c>
    </row>
    <row r="60" spans="2:15" ht="15">
      <c r="B60" s="12">
        <v>53</v>
      </c>
      <c r="C60" s="35">
        <f t="shared" si="0"/>
        <v>0</v>
      </c>
      <c r="E60" s="12">
        <v>53</v>
      </c>
      <c r="F60" s="81">
        <f>ROUND('общие характеристики'!Y69*цены!C$13,2)</f>
        <v>0</v>
      </c>
      <c r="G60" s="81">
        <f>ROUND('общие характеристики'!Z69*цены!D$13,2)</f>
        <v>0</v>
      </c>
      <c r="H60" s="81">
        <f>ROUND('общие характеристики'!AA69*цены!E$13,2)</f>
        <v>0</v>
      </c>
      <c r="I60" s="82">
        <f>ROUND('общие характеристики'!AB69*цены!F$13,2)</f>
        <v>0</v>
      </c>
      <c r="K60" s="57">
        <v>53</v>
      </c>
      <c r="L60" s="81">
        <f>ROUND('общие характеристики'!AC69*цены!D$20,2)</f>
        <v>0</v>
      </c>
      <c r="M60" s="81">
        <f>ROUND('общие характеристики'!AD69*цены!E$20,2)</f>
        <v>0</v>
      </c>
      <c r="N60" s="81">
        <f>ROUND('общие характеристики'!AE69*цены!F$20,2)</f>
        <v>0</v>
      </c>
      <c r="O60" s="82">
        <f>ROUND('общие характеристики'!AF69*цены!G$20,2)</f>
        <v>0</v>
      </c>
    </row>
    <row r="61" spans="2:15" ht="15">
      <c r="B61" s="12">
        <v>54</v>
      </c>
      <c r="C61" s="35">
        <f t="shared" si="0"/>
        <v>0</v>
      </c>
      <c r="E61" s="12">
        <v>54</v>
      </c>
      <c r="F61" s="81">
        <f>ROUND('общие характеристики'!Y70*цены!C$13,2)</f>
        <v>0</v>
      </c>
      <c r="G61" s="81">
        <f>ROUND('общие характеристики'!Z70*цены!D$13,2)</f>
        <v>0</v>
      </c>
      <c r="H61" s="81">
        <f>ROUND('общие характеристики'!AA70*цены!E$13,2)</f>
        <v>0</v>
      </c>
      <c r="I61" s="82">
        <f>ROUND('общие характеристики'!AB70*цены!F$13,2)</f>
        <v>0</v>
      </c>
      <c r="K61" s="57">
        <v>54</v>
      </c>
      <c r="L61" s="81">
        <f>ROUND('общие характеристики'!AC70*цены!D$20,2)</f>
        <v>0</v>
      </c>
      <c r="M61" s="81">
        <f>ROUND('общие характеристики'!AD70*цены!E$20,2)</f>
        <v>0</v>
      </c>
      <c r="N61" s="81">
        <f>ROUND('общие характеристики'!AE70*цены!F$20,2)</f>
        <v>0</v>
      </c>
      <c r="O61" s="82">
        <f>ROUND('общие характеристики'!AF70*цены!G$20,2)</f>
        <v>0</v>
      </c>
    </row>
    <row r="62" spans="2:15" ht="15">
      <c r="B62" s="12">
        <v>55</v>
      </c>
      <c r="C62" s="35">
        <f t="shared" si="0"/>
        <v>0</v>
      </c>
      <c r="E62" s="12">
        <v>55</v>
      </c>
      <c r="F62" s="81">
        <f>ROUND('общие характеристики'!Y71*цены!C$13,2)</f>
        <v>0</v>
      </c>
      <c r="G62" s="81">
        <f>ROUND('общие характеристики'!Z71*цены!D$13,2)</f>
        <v>0</v>
      </c>
      <c r="H62" s="81">
        <f>ROUND('общие характеристики'!AA71*цены!E$13,2)</f>
        <v>0</v>
      </c>
      <c r="I62" s="82">
        <f>ROUND('общие характеристики'!AB71*цены!F$13,2)</f>
        <v>0</v>
      </c>
      <c r="K62" s="57">
        <v>55</v>
      </c>
      <c r="L62" s="81">
        <f>ROUND('общие характеристики'!AC71*цены!D$20,2)</f>
        <v>0</v>
      </c>
      <c r="M62" s="81">
        <f>ROUND('общие характеристики'!AD71*цены!E$20,2)</f>
        <v>0</v>
      </c>
      <c r="N62" s="81">
        <f>ROUND('общие характеристики'!AE71*цены!F$20,2)</f>
        <v>0</v>
      </c>
      <c r="O62" s="82">
        <f>ROUND('общие характеристики'!AF71*цены!G$20,2)</f>
        <v>0</v>
      </c>
    </row>
    <row r="63" spans="2:15" ht="15">
      <c r="B63" s="12">
        <v>56</v>
      </c>
      <c r="C63" s="35">
        <f t="shared" si="0"/>
        <v>0</v>
      </c>
      <c r="E63" s="12">
        <v>56</v>
      </c>
      <c r="F63" s="81">
        <f>ROUND('общие характеристики'!Y72*цены!C$13,2)</f>
        <v>0</v>
      </c>
      <c r="G63" s="81">
        <f>ROUND('общие характеристики'!Z72*цены!D$13,2)</f>
        <v>0</v>
      </c>
      <c r="H63" s="81">
        <f>ROUND('общие характеристики'!AA72*цены!E$13,2)</f>
        <v>0</v>
      </c>
      <c r="I63" s="82">
        <f>ROUND('общие характеристики'!AB72*цены!F$13,2)</f>
        <v>0</v>
      </c>
      <c r="K63" s="57">
        <v>56</v>
      </c>
      <c r="L63" s="81">
        <f>ROUND('общие характеристики'!AC72*цены!D$20,2)</f>
        <v>0</v>
      </c>
      <c r="M63" s="81">
        <f>ROUND('общие характеристики'!AD72*цены!E$20,2)</f>
        <v>0</v>
      </c>
      <c r="N63" s="81">
        <f>ROUND('общие характеристики'!AE72*цены!F$20,2)</f>
        <v>0</v>
      </c>
      <c r="O63" s="82">
        <f>ROUND('общие характеристики'!AF72*цены!G$20,2)</f>
        <v>0</v>
      </c>
    </row>
    <row r="64" spans="2:15" ht="15">
      <c r="B64" s="12">
        <v>57</v>
      </c>
      <c r="C64" s="35">
        <f t="shared" si="0"/>
        <v>0</v>
      </c>
      <c r="E64" s="12">
        <v>57</v>
      </c>
      <c r="F64" s="81">
        <f>ROUND('общие характеристики'!Y73*цены!C$13,2)</f>
        <v>0</v>
      </c>
      <c r="G64" s="81">
        <f>ROUND('общие характеристики'!Z73*цены!D$13,2)</f>
        <v>0</v>
      </c>
      <c r="H64" s="81">
        <f>ROUND('общие характеристики'!AA73*цены!E$13,2)</f>
        <v>0</v>
      </c>
      <c r="I64" s="82">
        <f>ROUND('общие характеристики'!AB73*цены!F$13,2)</f>
        <v>0</v>
      </c>
      <c r="K64" s="57">
        <v>57</v>
      </c>
      <c r="L64" s="81">
        <f>ROUND('общие характеристики'!AC73*цены!D$20,2)</f>
        <v>0</v>
      </c>
      <c r="M64" s="81">
        <f>ROUND('общие характеристики'!AD73*цены!E$20,2)</f>
        <v>0</v>
      </c>
      <c r="N64" s="81">
        <f>ROUND('общие характеристики'!AE73*цены!F$20,2)</f>
        <v>0</v>
      </c>
      <c r="O64" s="82">
        <f>ROUND('общие характеристики'!AF73*цены!G$20,2)</f>
        <v>0</v>
      </c>
    </row>
    <row r="65" spans="2:15" ht="15">
      <c r="B65" s="12">
        <v>58</v>
      </c>
      <c r="C65" s="35">
        <f t="shared" si="0"/>
        <v>0</v>
      </c>
      <c r="E65" s="12">
        <v>58</v>
      </c>
      <c r="F65" s="81">
        <f>ROUND('общие характеристики'!Y74*цены!C$13,2)</f>
        <v>0</v>
      </c>
      <c r="G65" s="81">
        <f>ROUND('общие характеристики'!Z74*цены!D$13,2)</f>
        <v>0</v>
      </c>
      <c r="H65" s="81">
        <f>ROUND('общие характеристики'!AA74*цены!E$13,2)</f>
        <v>0</v>
      </c>
      <c r="I65" s="82">
        <f>ROUND('общие характеристики'!AB74*цены!F$13,2)</f>
        <v>0</v>
      </c>
      <c r="K65" s="57">
        <v>58</v>
      </c>
      <c r="L65" s="81">
        <f>ROUND('общие характеристики'!AC74*цены!D$20,2)</f>
        <v>0</v>
      </c>
      <c r="M65" s="81">
        <f>ROUND('общие характеристики'!AD74*цены!E$20,2)</f>
        <v>0</v>
      </c>
      <c r="N65" s="81">
        <f>ROUND('общие характеристики'!AE74*цены!F$20,2)</f>
        <v>0</v>
      </c>
      <c r="O65" s="82">
        <f>ROUND('общие характеристики'!AF74*цены!G$20,2)</f>
        <v>0</v>
      </c>
    </row>
    <row r="66" spans="2:15" ht="15">
      <c r="B66" s="12">
        <v>59</v>
      </c>
      <c r="C66" s="35">
        <f t="shared" si="0"/>
        <v>0</v>
      </c>
      <c r="E66" s="12">
        <v>59</v>
      </c>
      <c r="F66" s="81">
        <f>ROUND('общие характеристики'!Y75*цены!C$13,2)</f>
        <v>0</v>
      </c>
      <c r="G66" s="81">
        <f>ROUND('общие характеристики'!Z75*цены!D$13,2)</f>
        <v>0</v>
      </c>
      <c r="H66" s="81">
        <f>ROUND('общие характеристики'!AA75*цены!E$13,2)</f>
        <v>0</v>
      </c>
      <c r="I66" s="82">
        <f>ROUND('общие характеристики'!AB75*цены!F$13,2)</f>
        <v>0</v>
      </c>
      <c r="K66" s="57">
        <v>59</v>
      </c>
      <c r="L66" s="81">
        <f>ROUND('общие характеристики'!AC75*цены!D$20,2)</f>
        <v>0</v>
      </c>
      <c r="M66" s="81">
        <f>ROUND('общие характеристики'!AD75*цены!E$20,2)</f>
        <v>0</v>
      </c>
      <c r="N66" s="81">
        <f>ROUND('общие характеристики'!AE75*цены!F$20,2)</f>
        <v>0</v>
      </c>
      <c r="O66" s="82">
        <f>ROUND('общие характеристики'!AF75*цены!G$20,2)</f>
        <v>0</v>
      </c>
    </row>
    <row r="67" spans="2:15" ht="15">
      <c r="B67" s="12">
        <v>60</v>
      </c>
      <c r="C67" s="35">
        <f t="shared" si="0"/>
        <v>0</v>
      </c>
      <c r="E67" s="12">
        <v>60</v>
      </c>
      <c r="F67" s="81">
        <f>ROUND('общие характеристики'!Y76*цены!C$13,2)</f>
        <v>0</v>
      </c>
      <c r="G67" s="81">
        <f>ROUND('общие характеристики'!Z76*цены!D$13,2)</f>
        <v>0</v>
      </c>
      <c r="H67" s="81">
        <f>ROUND('общие характеристики'!AA76*цены!E$13,2)</f>
        <v>0</v>
      </c>
      <c r="I67" s="82">
        <f>ROUND('общие характеристики'!AB76*цены!F$13,2)</f>
        <v>0</v>
      </c>
      <c r="K67" s="57">
        <v>60</v>
      </c>
      <c r="L67" s="81">
        <f>ROUND('общие характеристики'!AC76*цены!D$20,2)</f>
        <v>0</v>
      </c>
      <c r="M67" s="81">
        <f>ROUND('общие характеристики'!AD76*цены!E$20,2)</f>
        <v>0</v>
      </c>
      <c r="N67" s="81">
        <f>ROUND('общие характеристики'!AE76*цены!F$20,2)</f>
        <v>0</v>
      </c>
      <c r="O67" s="82">
        <f>ROUND('общие характеристики'!AF76*цены!G$20,2)</f>
        <v>0</v>
      </c>
    </row>
    <row r="68" spans="2:15" ht="15">
      <c r="B68" s="12">
        <v>61</v>
      </c>
      <c r="C68" s="35">
        <f t="shared" si="0"/>
        <v>0</v>
      </c>
      <c r="E68" s="12">
        <v>61</v>
      </c>
      <c r="F68" s="81">
        <f>ROUND('общие характеристики'!Y77*цены!C$13,2)</f>
        <v>0</v>
      </c>
      <c r="G68" s="81">
        <f>ROUND('общие характеристики'!Z77*цены!D$13,2)</f>
        <v>0</v>
      </c>
      <c r="H68" s="81">
        <f>ROUND('общие характеристики'!AA77*цены!E$13,2)</f>
        <v>0</v>
      </c>
      <c r="I68" s="82">
        <f>ROUND('общие характеристики'!AB77*цены!F$13,2)</f>
        <v>0</v>
      </c>
      <c r="K68" s="57">
        <v>61</v>
      </c>
      <c r="L68" s="81">
        <f>ROUND('общие характеристики'!AC77*цены!D$20,2)</f>
        <v>0</v>
      </c>
      <c r="M68" s="81">
        <f>ROUND('общие характеристики'!AD77*цены!E$20,2)</f>
        <v>0</v>
      </c>
      <c r="N68" s="81">
        <f>ROUND('общие характеристики'!AE77*цены!F$20,2)</f>
        <v>0</v>
      </c>
      <c r="O68" s="82">
        <f>ROUND('общие характеристики'!AF77*цены!G$20,2)</f>
        <v>0</v>
      </c>
    </row>
    <row r="69" spans="2:15" ht="15">
      <c r="B69" s="12">
        <v>62</v>
      </c>
      <c r="C69" s="35">
        <f t="shared" si="0"/>
        <v>0</v>
      </c>
      <c r="E69" s="12">
        <v>62</v>
      </c>
      <c r="F69" s="81">
        <f>ROUND('общие характеристики'!Y78*цены!C$13,2)</f>
        <v>0</v>
      </c>
      <c r="G69" s="81">
        <f>ROUND('общие характеристики'!Z78*цены!D$13,2)</f>
        <v>0</v>
      </c>
      <c r="H69" s="81">
        <f>ROUND('общие характеристики'!AA78*цены!E$13,2)</f>
        <v>0</v>
      </c>
      <c r="I69" s="82">
        <f>ROUND('общие характеристики'!AB78*цены!F$13,2)</f>
        <v>0</v>
      </c>
      <c r="K69" s="57">
        <v>62</v>
      </c>
      <c r="L69" s="81">
        <f>ROUND('общие характеристики'!AC78*цены!D$20,2)</f>
        <v>0</v>
      </c>
      <c r="M69" s="81">
        <f>ROUND('общие характеристики'!AD78*цены!E$20,2)</f>
        <v>0</v>
      </c>
      <c r="N69" s="81">
        <f>ROUND('общие характеристики'!AE78*цены!F$20,2)</f>
        <v>0</v>
      </c>
      <c r="O69" s="82">
        <f>ROUND('общие характеристики'!AF78*цены!G$20,2)</f>
        <v>0</v>
      </c>
    </row>
    <row r="70" spans="2:15" ht="15">
      <c r="B70" s="12">
        <v>63</v>
      </c>
      <c r="C70" s="35">
        <f t="shared" si="0"/>
        <v>0</v>
      </c>
      <c r="E70" s="12">
        <v>63</v>
      </c>
      <c r="F70" s="81">
        <f>ROUND('общие характеристики'!Y79*цены!C$13,2)</f>
        <v>0</v>
      </c>
      <c r="G70" s="81">
        <f>ROUND('общие характеристики'!Z79*цены!D$13,2)</f>
        <v>0</v>
      </c>
      <c r="H70" s="81">
        <f>ROUND('общие характеристики'!AA79*цены!E$13,2)</f>
        <v>0</v>
      </c>
      <c r="I70" s="82">
        <f>ROUND('общие характеристики'!AB79*цены!F$13,2)</f>
        <v>0</v>
      </c>
      <c r="K70" s="57">
        <v>63</v>
      </c>
      <c r="L70" s="81">
        <f>ROUND('общие характеристики'!AC79*цены!D$20,2)</f>
        <v>0</v>
      </c>
      <c r="M70" s="81">
        <f>ROUND('общие характеристики'!AD79*цены!E$20,2)</f>
        <v>0</v>
      </c>
      <c r="N70" s="81">
        <f>ROUND('общие характеристики'!AE79*цены!F$20,2)</f>
        <v>0</v>
      </c>
      <c r="O70" s="82">
        <f>ROUND('общие характеристики'!AF79*цены!G$20,2)</f>
        <v>0</v>
      </c>
    </row>
    <row r="71" spans="2:15" ht="15">
      <c r="B71" s="12">
        <v>64</v>
      </c>
      <c r="C71" s="35">
        <f t="shared" si="0"/>
        <v>0</v>
      </c>
      <c r="E71" s="12">
        <v>64</v>
      </c>
      <c r="F71" s="81">
        <f>ROUND('общие характеристики'!Y80*цены!C$13,2)</f>
        <v>0</v>
      </c>
      <c r="G71" s="81">
        <f>ROUND('общие характеристики'!Z80*цены!D$13,2)</f>
        <v>0</v>
      </c>
      <c r="H71" s="81">
        <f>ROUND('общие характеристики'!AA80*цены!E$13,2)</f>
        <v>0</v>
      </c>
      <c r="I71" s="82">
        <f>ROUND('общие характеристики'!AB80*цены!F$13,2)</f>
        <v>0</v>
      </c>
      <c r="K71" s="57">
        <v>64</v>
      </c>
      <c r="L71" s="81">
        <f>ROUND('общие характеристики'!AC80*цены!D$20,2)</f>
        <v>0</v>
      </c>
      <c r="M71" s="81">
        <f>ROUND('общие характеристики'!AD80*цены!E$20,2)</f>
        <v>0</v>
      </c>
      <c r="N71" s="81">
        <f>ROUND('общие характеристики'!AE80*цены!F$20,2)</f>
        <v>0</v>
      </c>
      <c r="O71" s="82">
        <f>ROUND('общие характеристики'!AF80*цены!G$20,2)</f>
        <v>0</v>
      </c>
    </row>
    <row r="72" spans="2:15" ht="15">
      <c r="B72" s="12">
        <v>65</v>
      </c>
      <c r="C72" s="35">
        <f t="shared" si="0"/>
        <v>0</v>
      </c>
      <c r="E72" s="12">
        <v>65</v>
      </c>
      <c r="F72" s="81">
        <f>ROUND('общие характеристики'!Y81*цены!C$13,2)</f>
        <v>0</v>
      </c>
      <c r="G72" s="81">
        <f>ROUND('общие характеристики'!Z81*цены!D$13,2)</f>
        <v>0</v>
      </c>
      <c r="H72" s="81">
        <f>ROUND('общие характеристики'!AA81*цены!E$13,2)</f>
        <v>0</v>
      </c>
      <c r="I72" s="82">
        <f>ROUND('общие характеристики'!AB81*цены!F$13,2)</f>
        <v>0</v>
      </c>
      <c r="K72" s="57">
        <v>65</v>
      </c>
      <c r="L72" s="81">
        <f>ROUND('общие характеристики'!AC81*цены!D$20,2)</f>
        <v>0</v>
      </c>
      <c r="M72" s="81">
        <f>ROUND('общие характеристики'!AD81*цены!E$20,2)</f>
        <v>0</v>
      </c>
      <c r="N72" s="81">
        <f>ROUND('общие характеристики'!AE81*цены!F$20,2)</f>
        <v>0</v>
      </c>
      <c r="O72" s="82">
        <f>ROUND('общие характеристики'!AF81*цены!G$20,2)</f>
        <v>0</v>
      </c>
    </row>
    <row r="73" spans="2:15" ht="15">
      <c r="B73" s="12">
        <v>66</v>
      </c>
      <c r="C73" s="35">
        <f aca="true" t="shared" si="1" ref="C73:C107">F73+G73+H73+I73+L73+M73+N73+O73</f>
        <v>0</v>
      </c>
      <c r="E73" s="12">
        <v>66</v>
      </c>
      <c r="F73" s="81">
        <f>ROUND('общие характеристики'!Y82*цены!C$13,2)</f>
        <v>0</v>
      </c>
      <c r="G73" s="81">
        <f>ROUND('общие характеристики'!Z82*цены!D$13,2)</f>
        <v>0</v>
      </c>
      <c r="H73" s="81">
        <f>ROUND('общие характеристики'!AA82*цены!E$13,2)</f>
        <v>0</v>
      </c>
      <c r="I73" s="82">
        <f>ROUND('общие характеристики'!AB82*цены!F$13,2)</f>
        <v>0</v>
      </c>
      <c r="K73" s="57">
        <v>66</v>
      </c>
      <c r="L73" s="81">
        <f>ROUND('общие характеристики'!AC82*цены!D$20,2)</f>
        <v>0</v>
      </c>
      <c r="M73" s="81">
        <f>ROUND('общие характеристики'!AD82*цены!E$20,2)</f>
        <v>0</v>
      </c>
      <c r="N73" s="81">
        <f>ROUND('общие характеристики'!AE82*цены!F$20,2)</f>
        <v>0</v>
      </c>
      <c r="O73" s="82">
        <f>ROUND('общие характеристики'!AF82*цены!G$20,2)</f>
        <v>0</v>
      </c>
    </row>
    <row r="74" spans="2:15" ht="15">
      <c r="B74" s="12">
        <v>67</v>
      </c>
      <c r="C74" s="35">
        <f t="shared" si="1"/>
        <v>0</v>
      </c>
      <c r="E74" s="12">
        <v>67</v>
      </c>
      <c r="F74" s="81">
        <f>ROUND('общие характеристики'!Y83*цены!C$13,2)</f>
        <v>0</v>
      </c>
      <c r="G74" s="81">
        <f>ROUND('общие характеристики'!Z83*цены!D$13,2)</f>
        <v>0</v>
      </c>
      <c r="H74" s="81">
        <f>ROUND('общие характеристики'!AA83*цены!E$13,2)</f>
        <v>0</v>
      </c>
      <c r="I74" s="82">
        <f>ROUND('общие характеристики'!AB83*цены!F$13,2)</f>
        <v>0</v>
      </c>
      <c r="K74" s="57">
        <v>67</v>
      </c>
      <c r="L74" s="81">
        <f>ROUND('общие характеристики'!AC83*цены!D$20,2)</f>
        <v>0</v>
      </c>
      <c r="M74" s="81">
        <f>ROUND('общие характеристики'!AD83*цены!E$20,2)</f>
        <v>0</v>
      </c>
      <c r="N74" s="81">
        <f>ROUND('общие характеристики'!AE83*цены!F$20,2)</f>
        <v>0</v>
      </c>
      <c r="O74" s="82">
        <f>ROUND('общие характеристики'!AF83*цены!G$20,2)</f>
        <v>0</v>
      </c>
    </row>
    <row r="75" spans="2:15" ht="15">
      <c r="B75" s="12">
        <v>68</v>
      </c>
      <c r="C75" s="35">
        <f t="shared" si="1"/>
        <v>0</v>
      </c>
      <c r="E75" s="12">
        <v>68</v>
      </c>
      <c r="F75" s="81">
        <f>ROUND('общие характеристики'!Y84*цены!C$13,2)</f>
        <v>0</v>
      </c>
      <c r="G75" s="81">
        <f>ROUND('общие характеристики'!Z84*цены!D$13,2)</f>
        <v>0</v>
      </c>
      <c r="H75" s="81">
        <f>ROUND('общие характеристики'!AA84*цены!E$13,2)</f>
        <v>0</v>
      </c>
      <c r="I75" s="82">
        <f>ROUND('общие характеристики'!AB84*цены!F$13,2)</f>
        <v>0</v>
      </c>
      <c r="K75" s="57">
        <v>68</v>
      </c>
      <c r="L75" s="81">
        <f>ROUND('общие характеристики'!AC84*цены!D$20,2)</f>
        <v>0</v>
      </c>
      <c r="M75" s="81">
        <f>ROUND('общие характеристики'!AD84*цены!E$20,2)</f>
        <v>0</v>
      </c>
      <c r="N75" s="81">
        <f>ROUND('общие характеристики'!AE84*цены!F$20,2)</f>
        <v>0</v>
      </c>
      <c r="O75" s="82">
        <f>ROUND('общие характеристики'!AF84*цены!G$20,2)</f>
        <v>0</v>
      </c>
    </row>
    <row r="76" spans="2:15" ht="15">
      <c r="B76" s="12">
        <v>69</v>
      </c>
      <c r="C76" s="35">
        <f t="shared" si="1"/>
        <v>0</v>
      </c>
      <c r="E76" s="12">
        <v>69</v>
      </c>
      <c r="F76" s="81">
        <f>ROUND('общие характеристики'!Y85*цены!C$13,2)</f>
        <v>0</v>
      </c>
      <c r="G76" s="81">
        <f>ROUND('общие характеристики'!Z85*цены!D$13,2)</f>
        <v>0</v>
      </c>
      <c r="H76" s="81">
        <f>ROUND('общие характеристики'!AA85*цены!E$13,2)</f>
        <v>0</v>
      </c>
      <c r="I76" s="82">
        <f>ROUND('общие характеристики'!AB85*цены!F$13,2)</f>
        <v>0</v>
      </c>
      <c r="K76" s="57">
        <v>69</v>
      </c>
      <c r="L76" s="81">
        <f>ROUND('общие характеристики'!AC85*цены!D$20,2)</f>
        <v>0</v>
      </c>
      <c r="M76" s="81">
        <f>ROUND('общие характеристики'!AD85*цены!E$20,2)</f>
        <v>0</v>
      </c>
      <c r="N76" s="81">
        <f>ROUND('общие характеристики'!AE85*цены!F$20,2)</f>
        <v>0</v>
      </c>
      <c r="O76" s="82">
        <f>ROUND('общие характеристики'!AF85*цены!G$20,2)</f>
        <v>0</v>
      </c>
    </row>
    <row r="77" spans="2:15" ht="15">
      <c r="B77" s="12">
        <v>70</v>
      </c>
      <c r="C77" s="35">
        <f t="shared" si="1"/>
        <v>0</v>
      </c>
      <c r="E77" s="12">
        <v>70</v>
      </c>
      <c r="F77" s="81">
        <f>ROUND('общие характеристики'!Y86*цены!C$13,2)</f>
        <v>0</v>
      </c>
      <c r="G77" s="81">
        <f>ROUND('общие характеристики'!Z86*цены!D$13,2)</f>
        <v>0</v>
      </c>
      <c r="H77" s="81">
        <f>ROUND('общие характеристики'!AA86*цены!E$13,2)</f>
        <v>0</v>
      </c>
      <c r="I77" s="82">
        <f>ROUND('общие характеристики'!AB86*цены!F$13,2)</f>
        <v>0</v>
      </c>
      <c r="K77" s="57">
        <v>70</v>
      </c>
      <c r="L77" s="81">
        <f>ROUND('общие характеристики'!AC86*цены!D$20,2)</f>
        <v>0</v>
      </c>
      <c r="M77" s="81">
        <f>ROUND('общие характеристики'!AD86*цены!E$20,2)</f>
        <v>0</v>
      </c>
      <c r="N77" s="81">
        <f>ROUND('общие характеристики'!AE86*цены!F$20,2)</f>
        <v>0</v>
      </c>
      <c r="O77" s="82">
        <f>ROUND('общие характеристики'!AF86*цены!G$20,2)</f>
        <v>0</v>
      </c>
    </row>
    <row r="78" spans="2:15" ht="15">
      <c r="B78" s="12">
        <v>71</v>
      </c>
      <c r="C78" s="35">
        <f t="shared" si="1"/>
        <v>0</v>
      </c>
      <c r="E78" s="12">
        <v>71</v>
      </c>
      <c r="F78" s="81">
        <f>ROUND('общие характеристики'!Y87*цены!C$13,2)</f>
        <v>0</v>
      </c>
      <c r="G78" s="81">
        <f>ROUND('общие характеристики'!Z87*цены!D$13,2)</f>
        <v>0</v>
      </c>
      <c r="H78" s="81">
        <f>ROUND('общие характеристики'!AA87*цены!E$13,2)</f>
        <v>0</v>
      </c>
      <c r="I78" s="82">
        <f>ROUND('общие характеристики'!AB87*цены!F$13,2)</f>
        <v>0</v>
      </c>
      <c r="K78" s="57">
        <v>71</v>
      </c>
      <c r="L78" s="81">
        <f>ROUND('общие характеристики'!AC87*цены!D$20,2)</f>
        <v>0</v>
      </c>
      <c r="M78" s="81">
        <f>ROUND('общие характеристики'!AD87*цены!E$20,2)</f>
        <v>0</v>
      </c>
      <c r="N78" s="81">
        <f>ROUND('общие характеристики'!AE87*цены!F$20,2)</f>
        <v>0</v>
      </c>
      <c r="O78" s="82">
        <f>ROUND('общие характеристики'!AF87*цены!G$20,2)</f>
        <v>0</v>
      </c>
    </row>
    <row r="79" spans="2:15" ht="15">
      <c r="B79" s="12">
        <v>72</v>
      </c>
      <c r="C79" s="35">
        <f t="shared" si="1"/>
        <v>0</v>
      </c>
      <c r="E79" s="12">
        <v>72</v>
      </c>
      <c r="F79" s="81">
        <f>ROUND('общие характеристики'!Y88*цены!C$13,2)</f>
        <v>0</v>
      </c>
      <c r="G79" s="81">
        <f>ROUND('общие характеристики'!Z88*цены!D$13,2)</f>
        <v>0</v>
      </c>
      <c r="H79" s="81">
        <f>ROUND('общие характеристики'!AA88*цены!E$13,2)</f>
        <v>0</v>
      </c>
      <c r="I79" s="82">
        <f>ROUND('общие характеристики'!AB88*цены!F$13,2)</f>
        <v>0</v>
      </c>
      <c r="K79" s="57">
        <v>72</v>
      </c>
      <c r="L79" s="81">
        <f>ROUND('общие характеристики'!AC88*цены!D$20,2)</f>
        <v>0</v>
      </c>
      <c r="M79" s="81">
        <f>ROUND('общие характеристики'!AD88*цены!E$20,2)</f>
        <v>0</v>
      </c>
      <c r="N79" s="81">
        <f>ROUND('общие характеристики'!AE88*цены!F$20,2)</f>
        <v>0</v>
      </c>
      <c r="O79" s="82">
        <f>ROUND('общие характеристики'!AF88*цены!G$20,2)</f>
        <v>0</v>
      </c>
    </row>
    <row r="80" spans="2:15" ht="15">
      <c r="B80" s="12">
        <v>73</v>
      </c>
      <c r="C80" s="35">
        <f t="shared" si="1"/>
        <v>0</v>
      </c>
      <c r="E80" s="12">
        <v>73</v>
      </c>
      <c r="F80" s="81">
        <f>ROUND('общие характеристики'!Y89*цены!C$13,2)</f>
        <v>0</v>
      </c>
      <c r="G80" s="81">
        <f>ROUND('общие характеристики'!Z89*цены!D$13,2)</f>
        <v>0</v>
      </c>
      <c r="H80" s="81">
        <f>ROUND('общие характеристики'!AA89*цены!E$13,2)</f>
        <v>0</v>
      </c>
      <c r="I80" s="82">
        <f>ROUND('общие характеристики'!AB89*цены!F$13,2)</f>
        <v>0</v>
      </c>
      <c r="K80" s="57">
        <v>73</v>
      </c>
      <c r="L80" s="81">
        <f>ROUND('общие характеристики'!AC89*цены!D$20,2)</f>
        <v>0</v>
      </c>
      <c r="M80" s="81">
        <f>ROUND('общие характеристики'!AD89*цены!E$20,2)</f>
        <v>0</v>
      </c>
      <c r="N80" s="81">
        <f>ROUND('общие характеристики'!AE89*цены!F$20,2)</f>
        <v>0</v>
      </c>
      <c r="O80" s="82">
        <f>ROUND('общие характеристики'!AF89*цены!G$20,2)</f>
        <v>0</v>
      </c>
    </row>
    <row r="81" spans="2:15" ht="15">
      <c r="B81" s="12">
        <v>74</v>
      </c>
      <c r="C81" s="35">
        <f t="shared" si="1"/>
        <v>0</v>
      </c>
      <c r="E81" s="12">
        <v>74</v>
      </c>
      <c r="F81" s="81">
        <f>ROUND('общие характеристики'!Y90*цены!C$13,2)</f>
        <v>0</v>
      </c>
      <c r="G81" s="81">
        <f>ROUND('общие характеристики'!Z90*цены!D$13,2)</f>
        <v>0</v>
      </c>
      <c r="H81" s="81">
        <f>ROUND('общие характеристики'!AA90*цены!E$13,2)</f>
        <v>0</v>
      </c>
      <c r="I81" s="82">
        <f>ROUND('общие характеристики'!AB90*цены!F$13,2)</f>
        <v>0</v>
      </c>
      <c r="K81" s="57">
        <v>74</v>
      </c>
      <c r="L81" s="81">
        <f>ROUND('общие характеристики'!AC90*цены!D$20,2)</f>
        <v>0</v>
      </c>
      <c r="M81" s="81">
        <f>ROUND('общие характеристики'!AD90*цены!E$20,2)</f>
        <v>0</v>
      </c>
      <c r="N81" s="81">
        <f>ROUND('общие характеристики'!AE90*цены!F$20,2)</f>
        <v>0</v>
      </c>
      <c r="O81" s="82">
        <f>ROUND('общие характеристики'!AF90*цены!G$20,2)</f>
        <v>0</v>
      </c>
    </row>
    <row r="82" spans="2:15" ht="15">
      <c r="B82" s="12">
        <v>75</v>
      </c>
      <c r="C82" s="35">
        <f t="shared" si="1"/>
        <v>0</v>
      </c>
      <c r="E82" s="12">
        <v>75</v>
      </c>
      <c r="F82" s="81">
        <f>ROUND('общие характеристики'!Y91*цены!C$13,2)</f>
        <v>0</v>
      </c>
      <c r="G82" s="81">
        <f>ROUND('общие характеристики'!Z91*цены!D$13,2)</f>
        <v>0</v>
      </c>
      <c r="H82" s="81">
        <f>ROUND('общие характеристики'!AA91*цены!E$13,2)</f>
        <v>0</v>
      </c>
      <c r="I82" s="82">
        <f>ROUND('общие характеристики'!AB91*цены!F$13,2)</f>
        <v>0</v>
      </c>
      <c r="K82" s="57">
        <v>75</v>
      </c>
      <c r="L82" s="81">
        <f>ROUND('общие характеристики'!AC91*цены!D$20,2)</f>
        <v>0</v>
      </c>
      <c r="M82" s="81">
        <f>ROUND('общие характеристики'!AD91*цены!E$20,2)</f>
        <v>0</v>
      </c>
      <c r="N82" s="81">
        <f>ROUND('общие характеристики'!AE91*цены!F$20,2)</f>
        <v>0</v>
      </c>
      <c r="O82" s="82">
        <f>ROUND('общие характеристики'!AF91*цены!G$20,2)</f>
        <v>0</v>
      </c>
    </row>
    <row r="83" spans="2:15" ht="15">
      <c r="B83" s="12">
        <v>76</v>
      </c>
      <c r="C83" s="35">
        <f t="shared" si="1"/>
        <v>0</v>
      </c>
      <c r="E83" s="12">
        <v>76</v>
      </c>
      <c r="F83" s="81">
        <f>ROUND('общие характеристики'!Y92*цены!C$13,2)</f>
        <v>0</v>
      </c>
      <c r="G83" s="81">
        <f>ROUND('общие характеристики'!Z92*цены!D$13,2)</f>
        <v>0</v>
      </c>
      <c r="H83" s="81">
        <f>ROUND('общие характеристики'!AA92*цены!E$13,2)</f>
        <v>0</v>
      </c>
      <c r="I83" s="82">
        <f>ROUND('общие характеристики'!AB92*цены!F$13,2)</f>
        <v>0</v>
      </c>
      <c r="K83" s="57">
        <v>76</v>
      </c>
      <c r="L83" s="81">
        <f>ROUND('общие характеристики'!AC92*цены!D$20,2)</f>
        <v>0</v>
      </c>
      <c r="M83" s="81">
        <f>ROUND('общие характеристики'!AD92*цены!E$20,2)</f>
        <v>0</v>
      </c>
      <c r="N83" s="81">
        <f>ROUND('общие характеристики'!AE92*цены!F$20,2)</f>
        <v>0</v>
      </c>
      <c r="O83" s="82">
        <f>ROUND('общие характеристики'!AF92*цены!G$20,2)</f>
        <v>0</v>
      </c>
    </row>
    <row r="84" spans="2:15" ht="15">
      <c r="B84" s="12">
        <v>77</v>
      </c>
      <c r="C84" s="35">
        <f t="shared" si="1"/>
        <v>0</v>
      </c>
      <c r="E84" s="12">
        <v>77</v>
      </c>
      <c r="F84" s="81">
        <f>ROUND('общие характеристики'!Y93*цены!C$13,2)</f>
        <v>0</v>
      </c>
      <c r="G84" s="81">
        <f>ROUND('общие характеристики'!Z93*цены!D$13,2)</f>
        <v>0</v>
      </c>
      <c r="H84" s="81">
        <f>ROUND('общие характеристики'!AA93*цены!E$13,2)</f>
        <v>0</v>
      </c>
      <c r="I84" s="82">
        <f>ROUND('общие характеристики'!AB93*цены!F$13,2)</f>
        <v>0</v>
      </c>
      <c r="K84" s="57">
        <v>77</v>
      </c>
      <c r="L84" s="81">
        <f>ROUND('общие характеристики'!AC93*цены!D$20,2)</f>
        <v>0</v>
      </c>
      <c r="M84" s="81">
        <f>ROUND('общие характеристики'!AD93*цены!E$20,2)</f>
        <v>0</v>
      </c>
      <c r="N84" s="81">
        <f>ROUND('общие характеристики'!AE93*цены!F$20,2)</f>
        <v>0</v>
      </c>
      <c r="O84" s="82">
        <f>ROUND('общие характеристики'!AF93*цены!G$20,2)</f>
        <v>0</v>
      </c>
    </row>
    <row r="85" spans="2:15" ht="15">
      <c r="B85" s="12">
        <v>78</v>
      </c>
      <c r="C85" s="35">
        <f t="shared" si="1"/>
        <v>0</v>
      </c>
      <c r="E85" s="12">
        <v>78</v>
      </c>
      <c r="F85" s="81">
        <f>ROUND('общие характеристики'!Y94*цены!C$13,2)</f>
        <v>0</v>
      </c>
      <c r="G85" s="81">
        <f>ROUND('общие характеристики'!Z94*цены!D$13,2)</f>
        <v>0</v>
      </c>
      <c r="H85" s="81">
        <f>ROUND('общие характеристики'!AA94*цены!E$13,2)</f>
        <v>0</v>
      </c>
      <c r="I85" s="82">
        <f>ROUND('общие характеристики'!AB94*цены!F$13,2)</f>
        <v>0</v>
      </c>
      <c r="K85" s="57">
        <v>78</v>
      </c>
      <c r="L85" s="81">
        <f>ROUND('общие характеристики'!AC94*цены!D$20,2)</f>
        <v>0</v>
      </c>
      <c r="M85" s="81">
        <f>ROUND('общие характеристики'!AD94*цены!E$20,2)</f>
        <v>0</v>
      </c>
      <c r="N85" s="81">
        <f>ROUND('общие характеристики'!AE94*цены!F$20,2)</f>
        <v>0</v>
      </c>
      <c r="O85" s="82">
        <f>ROUND('общие характеристики'!AF94*цены!G$20,2)</f>
        <v>0</v>
      </c>
    </row>
    <row r="86" spans="2:15" ht="15">
      <c r="B86" s="12">
        <v>79</v>
      </c>
      <c r="C86" s="35">
        <f t="shared" si="1"/>
        <v>0</v>
      </c>
      <c r="E86" s="12">
        <v>79</v>
      </c>
      <c r="F86" s="81">
        <f>ROUND('общие характеристики'!Y95*цены!C$13,2)</f>
        <v>0</v>
      </c>
      <c r="G86" s="81">
        <f>ROUND('общие характеристики'!Z95*цены!D$13,2)</f>
        <v>0</v>
      </c>
      <c r="H86" s="81">
        <f>ROUND('общие характеристики'!AA95*цены!E$13,2)</f>
        <v>0</v>
      </c>
      <c r="I86" s="82">
        <f>ROUND('общие характеристики'!AB95*цены!F$13,2)</f>
        <v>0</v>
      </c>
      <c r="K86" s="57">
        <v>79</v>
      </c>
      <c r="L86" s="81">
        <f>ROUND('общие характеристики'!AC95*цены!D$20,2)</f>
        <v>0</v>
      </c>
      <c r="M86" s="81">
        <f>ROUND('общие характеристики'!AD95*цены!E$20,2)</f>
        <v>0</v>
      </c>
      <c r="N86" s="81">
        <f>ROUND('общие характеристики'!AE95*цены!F$20,2)</f>
        <v>0</v>
      </c>
      <c r="O86" s="82">
        <f>ROUND('общие характеристики'!AF95*цены!G$20,2)</f>
        <v>0</v>
      </c>
    </row>
    <row r="87" spans="2:15" ht="15">
      <c r="B87" s="12">
        <v>80</v>
      </c>
      <c r="C87" s="35">
        <f t="shared" si="1"/>
        <v>0</v>
      </c>
      <c r="E87" s="12">
        <v>80</v>
      </c>
      <c r="F87" s="81">
        <f>ROUND('общие характеристики'!Y96*цены!C$13,2)</f>
        <v>0</v>
      </c>
      <c r="G87" s="81">
        <f>ROUND('общие характеристики'!Z96*цены!D$13,2)</f>
        <v>0</v>
      </c>
      <c r="H87" s="81">
        <f>ROUND('общие характеристики'!AA96*цены!E$13,2)</f>
        <v>0</v>
      </c>
      <c r="I87" s="82">
        <f>ROUND('общие характеристики'!AB96*цены!F$13,2)</f>
        <v>0</v>
      </c>
      <c r="K87" s="57">
        <v>80</v>
      </c>
      <c r="L87" s="81">
        <f>ROUND('общие характеристики'!AC96*цены!D$20,2)</f>
        <v>0</v>
      </c>
      <c r="M87" s="81">
        <f>ROUND('общие характеристики'!AD96*цены!E$20,2)</f>
        <v>0</v>
      </c>
      <c r="N87" s="81">
        <f>ROUND('общие характеристики'!AE96*цены!F$20,2)</f>
        <v>0</v>
      </c>
      <c r="O87" s="82">
        <f>ROUND('общие характеристики'!AF96*цены!G$20,2)</f>
        <v>0</v>
      </c>
    </row>
    <row r="88" spans="2:15" ht="15">
      <c r="B88" s="12">
        <v>81</v>
      </c>
      <c r="C88" s="35">
        <f t="shared" si="1"/>
        <v>0</v>
      </c>
      <c r="E88" s="12">
        <v>81</v>
      </c>
      <c r="F88" s="81">
        <f>ROUND('общие характеристики'!Y97*цены!C$13,2)</f>
        <v>0</v>
      </c>
      <c r="G88" s="81">
        <f>ROUND('общие характеристики'!Z97*цены!D$13,2)</f>
        <v>0</v>
      </c>
      <c r="H88" s="81">
        <f>ROUND('общие характеристики'!AA97*цены!E$13,2)</f>
        <v>0</v>
      </c>
      <c r="I88" s="82">
        <f>ROUND('общие характеристики'!AB97*цены!F$13,2)</f>
        <v>0</v>
      </c>
      <c r="K88" s="57">
        <v>81</v>
      </c>
      <c r="L88" s="81">
        <f>ROUND('общие характеристики'!AC97*цены!D$20,2)</f>
        <v>0</v>
      </c>
      <c r="M88" s="81">
        <f>ROUND('общие характеристики'!AD97*цены!E$20,2)</f>
        <v>0</v>
      </c>
      <c r="N88" s="81">
        <f>ROUND('общие характеристики'!AE97*цены!F$20,2)</f>
        <v>0</v>
      </c>
      <c r="O88" s="82">
        <f>ROUND('общие характеристики'!AF97*цены!G$20,2)</f>
        <v>0</v>
      </c>
    </row>
    <row r="89" spans="2:15" ht="15">
      <c r="B89" s="12">
        <v>82</v>
      </c>
      <c r="C89" s="35">
        <f t="shared" si="1"/>
        <v>0</v>
      </c>
      <c r="E89" s="12">
        <v>82</v>
      </c>
      <c r="F89" s="81">
        <f>ROUND('общие характеристики'!Y98*цены!C$13,2)</f>
        <v>0</v>
      </c>
      <c r="G89" s="81">
        <f>ROUND('общие характеристики'!Z98*цены!D$13,2)</f>
        <v>0</v>
      </c>
      <c r="H89" s="81">
        <f>ROUND('общие характеристики'!AA98*цены!E$13,2)</f>
        <v>0</v>
      </c>
      <c r="I89" s="82">
        <f>ROUND('общие характеристики'!AB98*цены!F$13,2)</f>
        <v>0</v>
      </c>
      <c r="K89" s="57">
        <v>82</v>
      </c>
      <c r="L89" s="81">
        <f>ROUND('общие характеристики'!AC98*цены!D$20,2)</f>
        <v>0</v>
      </c>
      <c r="M89" s="81">
        <f>ROUND('общие характеристики'!AD98*цены!E$20,2)</f>
        <v>0</v>
      </c>
      <c r="N89" s="81">
        <f>ROUND('общие характеристики'!AE98*цены!F$20,2)</f>
        <v>0</v>
      </c>
      <c r="O89" s="82">
        <f>ROUND('общие характеристики'!AF98*цены!G$20,2)</f>
        <v>0</v>
      </c>
    </row>
    <row r="90" spans="2:15" ht="15">
      <c r="B90" s="12">
        <v>83</v>
      </c>
      <c r="C90" s="35">
        <f t="shared" si="1"/>
        <v>0</v>
      </c>
      <c r="E90" s="12">
        <v>83</v>
      </c>
      <c r="F90" s="81">
        <f>ROUND('общие характеристики'!Y99*цены!C$13,2)</f>
        <v>0</v>
      </c>
      <c r="G90" s="81">
        <f>ROUND('общие характеристики'!Z99*цены!D$13,2)</f>
        <v>0</v>
      </c>
      <c r="H90" s="81">
        <f>ROUND('общие характеристики'!AA99*цены!E$13,2)</f>
        <v>0</v>
      </c>
      <c r="I90" s="82">
        <f>ROUND('общие характеристики'!AB99*цены!F$13,2)</f>
        <v>0</v>
      </c>
      <c r="K90" s="57">
        <v>83</v>
      </c>
      <c r="L90" s="81">
        <f>ROUND('общие характеристики'!AC99*цены!D$20,2)</f>
        <v>0</v>
      </c>
      <c r="M90" s="81">
        <f>ROUND('общие характеристики'!AD99*цены!E$20,2)</f>
        <v>0</v>
      </c>
      <c r="N90" s="81">
        <f>ROUND('общие характеристики'!AE99*цены!F$20,2)</f>
        <v>0</v>
      </c>
      <c r="O90" s="82">
        <f>ROUND('общие характеристики'!AF99*цены!G$20,2)</f>
        <v>0</v>
      </c>
    </row>
    <row r="91" spans="2:15" ht="15">
      <c r="B91" s="12">
        <v>84</v>
      </c>
      <c r="C91" s="35">
        <f t="shared" si="1"/>
        <v>0</v>
      </c>
      <c r="E91" s="12">
        <v>84</v>
      </c>
      <c r="F91" s="81">
        <f>ROUND('общие характеристики'!Y100*цены!C$13,2)</f>
        <v>0</v>
      </c>
      <c r="G91" s="81">
        <f>ROUND('общие характеристики'!Z100*цены!D$13,2)</f>
        <v>0</v>
      </c>
      <c r="H91" s="81">
        <f>ROUND('общие характеристики'!AA100*цены!E$13,2)</f>
        <v>0</v>
      </c>
      <c r="I91" s="82">
        <f>ROUND('общие характеристики'!AB100*цены!F$13,2)</f>
        <v>0</v>
      </c>
      <c r="K91" s="57">
        <v>84</v>
      </c>
      <c r="L91" s="81">
        <f>ROUND('общие характеристики'!AC100*цены!D$20,2)</f>
        <v>0</v>
      </c>
      <c r="M91" s="81">
        <f>ROUND('общие характеристики'!AD100*цены!E$20,2)</f>
        <v>0</v>
      </c>
      <c r="N91" s="81">
        <f>ROUND('общие характеристики'!AE100*цены!F$20,2)</f>
        <v>0</v>
      </c>
      <c r="O91" s="82">
        <f>ROUND('общие характеристики'!AF100*цены!G$20,2)</f>
        <v>0</v>
      </c>
    </row>
    <row r="92" spans="2:15" ht="15">
      <c r="B92" s="12">
        <v>85</v>
      </c>
      <c r="C92" s="35">
        <f t="shared" si="1"/>
        <v>0</v>
      </c>
      <c r="E92" s="12">
        <v>85</v>
      </c>
      <c r="F92" s="81">
        <f>ROUND('общие характеристики'!Y101*цены!C$13,2)</f>
        <v>0</v>
      </c>
      <c r="G92" s="81">
        <f>ROUND('общие характеристики'!Z101*цены!D$13,2)</f>
        <v>0</v>
      </c>
      <c r="H92" s="81">
        <f>ROUND('общие характеристики'!AA101*цены!E$13,2)</f>
        <v>0</v>
      </c>
      <c r="I92" s="82">
        <f>ROUND('общие характеристики'!AB101*цены!F$13,2)</f>
        <v>0</v>
      </c>
      <c r="K92" s="57">
        <v>85</v>
      </c>
      <c r="L92" s="81">
        <f>ROUND('общие характеристики'!AC101*цены!D$20,2)</f>
        <v>0</v>
      </c>
      <c r="M92" s="81">
        <f>ROUND('общие характеристики'!AD101*цены!E$20,2)</f>
        <v>0</v>
      </c>
      <c r="N92" s="81">
        <f>ROUND('общие характеристики'!AE101*цены!F$20,2)</f>
        <v>0</v>
      </c>
      <c r="O92" s="82">
        <f>ROUND('общие характеристики'!AF101*цены!G$20,2)</f>
        <v>0</v>
      </c>
    </row>
    <row r="93" spans="2:15" ht="15">
      <c r="B93" s="12">
        <v>86</v>
      </c>
      <c r="C93" s="35">
        <f t="shared" si="1"/>
        <v>0</v>
      </c>
      <c r="E93" s="12">
        <v>86</v>
      </c>
      <c r="F93" s="81">
        <f>ROUND('общие характеристики'!Y102*цены!C$13,2)</f>
        <v>0</v>
      </c>
      <c r="G93" s="81">
        <f>ROUND('общие характеристики'!Z102*цены!D$13,2)</f>
        <v>0</v>
      </c>
      <c r="H93" s="81">
        <f>ROUND('общие характеристики'!AA102*цены!E$13,2)</f>
        <v>0</v>
      </c>
      <c r="I93" s="82">
        <f>ROUND('общие характеристики'!AB102*цены!F$13,2)</f>
        <v>0</v>
      </c>
      <c r="K93" s="57">
        <v>86</v>
      </c>
      <c r="L93" s="81">
        <f>ROUND('общие характеристики'!AC102*цены!D$20,2)</f>
        <v>0</v>
      </c>
      <c r="M93" s="81">
        <f>ROUND('общие характеристики'!AD102*цены!E$20,2)</f>
        <v>0</v>
      </c>
      <c r="N93" s="81">
        <f>ROUND('общие характеристики'!AE102*цены!F$20,2)</f>
        <v>0</v>
      </c>
      <c r="O93" s="82">
        <f>ROUND('общие характеристики'!AF102*цены!G$20,2)</f>
        <v>0</v>
      </c>
    </row>
    <row r="94" spans="2:15" ht="15">
      <c r="B94" s="12">
        <v>87</v>
      </c>
      <c r="C94" s="35">
        <f t="shared" si="1"/>
        <v>0</v>
      </c>
      <c r="E94" s="12">
        <v>87</v>
      </c>
      <c r="F94" s="81">
        <f>ROUND('общие характеристики'!Y103*цены!C$13,2)</f>
        <v>0</v>
      </c>
      <c r="G94" s="81">
        <f>ROUND('общие характеристики'!Z103*цены!D$13,2)</f>
        <v>0</v>
      </c>
      <c r="H94" s="81">
        <f>ROUND('общие характеристики'!AA103*цены!E$13,2)</f>
        <v>0</v>
      </c>
      <c r="I94" s="82">
        <f>ROUND('общие характеристики'!AB103*цены!F$13,2)</f>
        <v>0</v>
      </c>
      <c r="K94" s="57">
        <v>87</v>
      </c>
      <c r="L94" s="81">
        <f>ROUND('общие характеристики'!AC103*цены!D$20,2)</f>
        <v>0</v>
      </c>
      <c r="M94" s="81">
        <f>ROUND('общие характеристики'!AD103*цены!E$20,2)</f>
        <v>0</v>
      </c>
      <c r="N94" s="81">
        <f>ROUND('общие характеристики'!AE103*цены!F$20,2)</f>
        <v>0</v>
      </c>
      <c r="O94" s="82">
        <f>ROUND('общие характеристики'!AF103*цены!G$20,2)</f>
        <v>0</v>
      </c>
    </row>
    <row r="95" spans="2:15" ht="15">
      <c r="B95" s="12">
        <v>88</v>
      </c>
      <c r="C95" s="35">
        <f t="shared" si="1"/>
        <v>0</v>
      </c>
      <c r="E95" s="12">
        <v>88</v>
      </c>
      <c r="F95" s="81">
        <f>ROUND('общие характеристики'!Y104*цены!C$13,2)</f>
        <v>0</v>
      </c>
      <c r="G95" s="81">
        <f>ROUND('общие характеристики'!Z104*цены!D$13,2)</f>
        <v>0</v>
      </c>
      <c r="H95" s="81">
        <f>ROUND('общие характеристики'!AA104*цены!E$13,2)</f>
        <v>0</v>
      </c>
      <c r="I95" s="82">
        <f>ROUND('общие характеристики'!AB104*цены!F$13,2)</f>
        <v>0</v>
      </c>
      <c r="K95" s="57">
        <v>88</v>
      </c>
      <c r="L95" s="81">
        <f>ROUND('общие характеристики'!AC104*цены!D$20,2)</f>
        <v>0</v>
      </c>
      <c r="M95" s="81">
        <f>ROUND('общие характеристики'!AD104*цены!E$20,2)</f>
        <v>0</v>
      </c>
      <c r="N95" s="81">
        <f>ROUND('общие характеристики'!AE104*цены!F$20,2)</f>
        <v>0</v>
      </c>
      <c r="O95" s="82">
        <f>ROUND('общие характеристики'!AF104*цены!G$20,2)</f>
        <v>0</v>
      </c>
    </row>
    <row r="96" spans="2:15" ht="15">
      <c r="B96" s="12">
        <v>89</v>
      </c>
      <c r="C96" s="35">
        <f t="shared" si="1"/>
        <v>0</v>
      </c>
      <c r="E96" s="12">
        <v>89</v>
      </c>
      <c r="F96" s="81">
        <f>ROUND('общие характеристики'!Y105*цены!C$13,2)</f>
        <v>0</v>
      </c>
      <c r="G96" s="81">
        <f>ROUND('общие характеристики'!Z105*цены!D$13,2)</f>
        <v>0</v>
      </c>
      <c r="H96" s="81">
        <f>ROUND('общие характеристики'!AA105*цены!E$13,2)</f>
        <v>0</v>
      </c>
      <c r="I96" s="82">
        <f>ROUND('общие характеристики'!AB105*цены!F$13,2)</f>
        <v>0</v>
      </c>
      <c r="K96" s="57">
        <v>89</v>
      </c>
      <c r="L96" s="81">
        <f>ROUND('общие характеристики'!AC105*цены!D$20,2)</f>
        <v>0</v>
      </c>
      <c r="M96" s="81">
        <f>ROUND('общие характеристики'!AD105*цены!E$20,2)</f>
        <v>0</v>
      </c>
      <c r="N96" s="81">
        <f>ROUND('общие характеристики'!AE105*цены!F$20,2)</f>
        <v>0</v>
      </c>
      <c r="O96" s="82">
        <f>ROUND('общие характеристики'!AF105*цены!G$20,2)</f>
        <v>0</v>
      </c>
    </row>
    <row r="97" spans="2:15" ht="15">
      <c r="B97" s="12">
        <v>90</v>
      </c>
      <c r="C97" s="35">
        <f t="shared" si="1"/>
        <v>0</v>
      </c>
      <c r="E97" s="12">
        <v>90</v>
      </c>
      <c r="F97" s="81">
        <f>ROUND('общие характеристики'!Y106*цены!C$13,2)</f>
        <v>0</v>
      </c>
      <c r="G97" s="81">
        <f>ROUND('общие характеристики'!Z106*цены!D$13,2)</f>
        <v>0</v>
      </c>
      <c r="H97" s="81">
        <f>ROUND('общие характеристики'!AA106*цены!E$13,2)</f>
        <v>0</v>
      </c>
      <c r="I97" s="82">
        <f>ROUND('общие характеристики'!AB106*цены!F$13,2)</f>
        <v>0</v>
      </c>
      <c r="K97" s="57">
        <v>90</v>
      </c>
      <c r="L97" s="81">
        <f>ROUND('общие характеристики'!AC106*цены!D$20,2)</f>
        <v>0</v>
      </c>
      <c r="M97" s="81">
        <f>ROUND('общие характеристики'!AD106*цены!E$20,2)</f>
        <v>0</v>
      </c>
      <c r="N97" s="81">
        <f>ROUND('общие характеристики'!AE106*цены!F$20,2)</f>
        <v>0</v>
      </c>
      <c r="O97" s="82">
        <f>ROUND('общие характеристики'!AF106*цены!G$20,2)</f>
        <v>0</v>
      </c>
    </row>
    <row r="98" spans="2:15" ht="15">
      <c r="B98" s="12">
        <v>91</v>
      </c>
      <c r="C98" s="35">
        <f t="shared" si="1"/>
        <v>0</v>
      </c>
      <c r="E98" s="12">
        <v>91</v>
      </c>
      <c r="F98" s="81">
        <f>ROUND('общие характеристики'!Y107*цены!C$13,2)</f>
        <v>0</v>
      </c>
      <c r="G98" s="81">
        <f>ROUND('общие характеристики'!Z107*цены!D$13,2)</f>
        <v>0</v>
      </c>
      <c r="H98" s="81">
        <f>ROUND('общие характеристики'!AA107*цены!E$13,2)</f>
        <v>0</v>
      </c>
      <c r="I98" s="82">
        <f>ROUND('общие характеристики'!AB107*цены!F$13,2)</f>
        <v>0</v>
      </c>
      <c r="K98" s="57">
        <v>91</v>
      </c>
      <c r="L98" s="81">
        <f>ROUND('общие характеристики'!AC107*цены!D$20,2)</f>
        <v>0</v>
      </c>
      <c r="M98" s="81">
        <f>ROUND('общие характеристики'!AD107*цены!E$20,2)</f>
        <v>0</v>
      </c>
      <c r="N98" s="81">
        <f>ROUND('общие характеристики'!AE107*цены!F$20,2)</f>
        <v>0</v>
      </c>
      <c r="O98" s="82">
        <f>ROUND('общие характеристики'!AF107*цены!G$20,2)</f>
        <v>0</v>
      </c>
    </row>
    <row r="99" spans="2:15" ht="15">
      <c r="B99" s="12">
        <v>92</v>
      </c>
      <c r="C99" s="35">
        <f t="shared" si="1"/>
        <v>0</v>
      </c>
      <c r="E99" s="12">
        <v>92</v>
      </c>
      <c r="F99" s="81">
        <f>ROUND('общие характеристики'!Y108*цены!C$13,2)</f>
        <v>0</v>
      </c>
      <c r="G99" s="81">
        <f>ROUND('общие характеристики'!Z108*цены!D$13,2)</f>
        <v>0</v>
      </c>
      <c r="H99" s="81">
        <f>ROUND('общие характеристики'!AA108*цены!E$13,2)</f>
        <v>0</v>
      </c>
      <c r="I99" s="82">
        <f>ROUND('общие характеристики'!AB108*цены!F$13,2)</f>
        <v>0</v>
      </c>
      <c r="K99" s="57">
        <v>92</v>
      </c>
      <c r="L99" s="81">
        <f>ROUND('общие характеристики'!AC108*цены!D$20,2)</f>
        <v>0</v>
      </c>
      <c r="M99" s="81">
        <f>ROUND('общие характеристики'!AD108*цены!E$20,2)</f>
        <v>0</v>
      </c>
      <c r="N99" s="81">
        <f>ROUND('общие характеристики'!AE108*цены!F$20,2)</f>
        <v>0</v>
      </c>
      <c r="O99" s="82">
        <f>ROUND('общие характеристики'!AF108*цены!G$20,2)</f>
        <v>0</v>
      </c>
    </row>
    <row r="100" spans="2:15" ht="15">
      <c r="B100" s="12">
        <v>93</v>
      </c>
      <c r="C100" s="35">
        <f t="shared" si="1"/>
        <v>0</v>
      </c>
      <c r="E100" s="12">
        <v>93</v>
      </c>
      <c r="F100" s="81">
        <f>ROUND('общие характеристики'!Y109*цены!C$13,2)</f>
        <v>0</v>
      </c>
      <c r="G100" s="81">
        <f>ROUND('общие характеристики'!Z109*цены!D$13,2)</f>
        <v>0</v>
      </c>
      <c r="H100" s="81">
        <f>ROUND('общие характеристики'!AA109*цены!E$13,2)</f>
        <v>0</v>
      </c>
      <c r="I100" s="82">
        <f>ROUND('общие характеристики'!AB109*цены!F$13,2)</f>
        <v>0</v>
      </c>
      <c r="K100" s="57">
        <v>93</v>
      </c>
      <c r="L100" s="81">
        <f>ROUND('общие характеристики'!AC109*цены!D$20,2)</f>
        <v>0</v>
      </c>
      <c r="M100" s="81">
        <f>ROUND('общие характеристики'!AD109*цены!E$20,2)</f>
        <v>0</v>
      </c>
      <c r="N100" s="81">
        <f>ROUND('общие характеристики'!AE109*цены!F$20,2)</f>
        <v>0</v>
      </c>
      <c r="O100" s="82">
        <f>ROUND('общие характеристики'!AF109*цены!G$20,2)</f>
        <v>0</v>
      </c>
    </row>
    <row r="101" spans="2:15" ht="15">
      <c r="B101" s="12">
        <v>94</v>
      </c>
      <c r="C101" s="35">
        <f t="shared" si="1"/>
        <v>0</v>
      </c>
      <c r="E101" s="12">
        <v>94</v>
      </c>
      <c r="F101" s="81">
        <f>ROUND('общие характеристики'!Y110*цены!C$13,2)</f>
        <v>0</v>
      </c>
      <c r="G101" s="81">
        <f>ROUND('общие характеристики'!Z110*цены!D$13,2)</f>
        <v>0</v>
      </c>
      <c r="H101" s="81">
        <f>ROUND('общие характеристики'!AA110*цены!E$13,2)</f>
        <v>0</v>
      </c>
      <c r="I101" s="82">
        <f>ROUND('общие характеристики'!AB110*цены!F$13,2)</f>
        <v>0</v>
      </c>
      <c r="K101" s="57">
        <v>94</v>
      </c>
      <c r="L101" s="81">
        <f>ROUND('общие характеристики'!AC110*цены!D$20,2)</f>
        <v>0</v>
      </c>
      <c r="M101" s="81">
        <f>ROUND('общие характеристики'!AD110*цены!E$20,2)</f>
        <v>0</v>
      </c>
      <c r="N101" s="81">
        <f>ROUND('общие характеристики'!AE110*цены!F$20,2)</f>
        <v>0</v>
      </c>
      <c r="O101" s="82">
        <f>ROUND('общие характеристики'!AF110*цены!G$20,2)</f>
        <v>0</v>
      </c>
    </row>
    <row r="102" spans="2:15" ht="15">
      <c r="B102" s="12">
        <v>95</v>
      </c>
      <c r="C102" s="35">
        <f t="shared" si="1"/>
        <v>0</v>
      </c>
      <c r="E102" s="12">
        <v>95</v>
      </c>
      <c r="F102" s="81">
        <f>ROUND('общие характеристики'!Y111*цены!C$13,2)</f>
        <v>0</v>
      </c>
      <c r="G102" s="81">
        <f>ROUND('общие характеристики'!Z111*цены!D$13,2)</f>
        <v>0</v>
      </c>
      <c r="H102" s="81">
        <f>ROUND('общие характеристики'!AA111*цены!E$13,2)</f>
        <v>0</v>
      </c>
      <c r="I102" s="82">
        <f>ROUND('общие характеристики'!AB111*цены!F$13,2)</f>
        <v>0</v>
      </c>
      <c r="K102" s="57">
        <v>95</v>
      </c>
      <c r="L102" s="81">
        <f>ROUND('общие характеристики'!AC111*цены!D$20,2)</f>
        <v>0</v>
      </c>
      <c r="M102" s="81">
        <f>ROUND('общие характеристики'!AD111*цены!E$20,2)</f>
        <v>0</v>
      </c>
      <c r="N102" s="81">
        <f>ROUND('общие характеристики'!AE111*цены!F$20,2)</f>
        <v>0</v>
      </c>
      <c r="O102" s="82">
        <f>ROUND('общие характеристики'!AF111*цены!G$20,2)</f>
        <v>0</v>
      </c>
    </row>
    <row r="103" spans="2:15" ht="15">
      <c r="B103" s="12">
        <v>96</v>
      </c>
      <c r="C103" s="35">
        <f t="shared" si="1"/>
        <v>0</v>
      </c>
      <c r="E103" s="12">
        <v>96</v>
      </c>
      <c r="F103" s="81">
        <f>ROUND('общие характеристики'!Y112*цены!C$13,2)</f>
        <v>0</v>
      </c>
      <c r="G103" s="81">
        <f>ROUND('общие характеристики'!Z112*цены!D$13,2)</f>
        <v>0</v>
      </c>
      <c r="H103" s="81">
        <f>ROUND('общие характеристики'!AA112*цены!E$13,2)</f>
        <v>0</v>
      </c>
      <c r="I103" s="82">
        <f>ROUND('общие характеристики'!AB112*цены!F$13,2)</f>
        <v>0</v>
      </c>
      <c r="K103" s="57">
        <v>96</v>
      </c>
      <c r="L103" s="81">
        <f>ROUND('общие характеристики'!AC112*цены!D$20,2)</f>
        <v>0</v>
      </c>
      <c r="M103" s="81">
        <f>ROUND('общие характеристики'!AD112*цены!E$20,2)</f>
        <v>0</v>
      </c>
      <c r="N103" s="81">
        <f>ROUND('общие характеристики'!AE112*цены!F$20,2)</f>
        <v>0</v>
      </c>
      <c r="O103" s="82">
        <f>ROUND('общие характеристики'!AF112*цены!G$20,2)</f>
        <v>0</v>
      </c>
    </row>
    <row r="104" spans="2:15" ht="15">
      <c r="B104" s="12">
        <v>97</v>
      </c>
      <c r="C104" s="35">
        <f t="shared" si="1"/>
        <v>0</v>
      </c>
      <c r="E104" s="12">
        <v>97</v>
      </c>
      <c r="F104" s="81">
        <f>ROUND('общие характеристики'!Y113*цены!C$13,2)</f>
        <v>0</v>
      </c>
      <c r="G104" s="81">
        <f>ROUND('общие характеристики'!Z113*цены!D$13,2)</f>
        <v>0</v>
      </c>
      <c r="H104" s="81">
        <f>ROUND('общие характеристики'!AA113*цены!E$13,2)</f>
        <v>0</v>
      </c>
      <c r="I104" s="82">
        <f>ROUND('общие характеристики'!AB113*цены!F$13,2)</f>
        <v>0</v>
      </c>
      <c r="K104" s="57">
        <v>97</v>
      </c>
      <c r="L104" s="81">
        <f>ROUND('общие характеристики'!AC113*цены!D$20,2)</f>
        <v>0</v>
      </c>
      <c r="M104" s="81">
        <f>ROUND('общие характеристики'!AD113*цены!E$20,2)</f>
        <v>0</v>
      </c>
      <c r="N104" s="81">
        <f>ROUND('общие характеристики'!AE113*цены!F$20,2)</f>
        <v>0</v>
      </c>
      <c r="O104" s="82">
        <f>ROUND('общие характеристики'!AF113*цены!G$20,2)</f>
        <v>0</v>
      </c>
    </row>
    <row r="105" spans="2:15" ht="15">
      <c r="B105" s="12">
        <v>98</v>
      </c>
      <c r="C105" s="35">
        <f t="shared" si="1"/>
        <v>0</v>
      </c>
      <c r="E105" s="12">
        <v>98</v>
      </c>
      <c r="F105" s="81">
        <f>ROUND('общие характеристики'!Y114*цены!C$13,2)</f>
        <v>0</v>
      </c>
      <c r="G105" s="81">
        <f>ROUND('общие характеристики'!Z114*цены!D$13,2)</f>
        <v>0</v>
      </c>
      <c r="H105" s="81">
        <f>ROUND('общие характеристики'!AA114*цены!E$13,2)</f>
        <v>0</v>
      </c>
      <c r="I105" s="82">
        <f>ROUND('общие характеристики'!AB114*цены!F$13,2)</f>
        <v>0</v>
      </c>
      <c r="K105" s="57">
        <v>98</v>
      </c>
      <c r="L105" s="81">
        <f>ROUND('общие характеристики'!AC114*цены!D$20,2)</f>
        <v>0</v>
      </c>
      <c r="M105" s="81">
        <f>ROUND('общие характеристики'!AD114*цены!E$20,2)</f>
        <v>0</v>
      </c>
      <c r="N105" s="81">
        <f>ROUND('общие характеристики'!AE114*цены!F$20,2)</f>
        <v>0</v>
      </c>
      <c r="O105" s="82">
        <f>ROUND('общие характеристики'!AF114*цены!G$20,2)</f>
        <v>0</v>
      </c>
    </row>
    <row r="106" spans="2:15" ht="15">
      <c r="B106" s="12">
        <v>99</v>
      </c>
      <c r="C106" s="35">
        <f t="shared" si="1"/>
        <v>0</v>
      </c>
      <c r="E106" s="12">
        <v>99</v>
      </c>
      <c r="F106" s="81">
        <f>ROUND('общие характеристики'!Y115*цены!C$13,2)</f>
        <v>0</v>
      </c>
      <c r="G106" s="81">
        <f>ROUND('общие характеристики'!Z115*цены!D$13,2)</f>
        <v>0</v>
      </c>
      <c r="H106" s="81">
        <f>ROUND('общие характеристики'!AA115*цены!E$13,2)</f>
        <v>0</v>
      </c>
      <c r="I106" s="82">
        <f>ROUND('общие характеристики'!AB115*цены!F$13,2)</f>
        <v>0</v>
      </c>
      <c r="K106" s="57">
        <v>99</v>
      </c>
      <c r="L106" s="81">
        <f>ROUND('общие характеристики'!AC115*цены!D$20,2)</f>
        <v>0</v>
      </c>
      <c r="M106" s="81">
        <f>ROUND('общие характеристики'!AD115*цены!E$20,2)</f>
        <v>0</v>
      </c>
      <c r="N106" s="81">
        <f>ROUND('общие характеристики'!AE115*цены!F$20,2)</f>
        <v>0</v>
      </c>
      <c r="O106" s="82">
        <f>ROUND('общие характеристики'!AF115*цены!G$20,2)</f>
        <v>0</v>
      </c>
    </row>
    <row r="107" spans="2:15" ht="15">
      <c r="B107" s="12">
        <v>100</v>
      </c>
      <c r="C107" s="35">
        <f t="shared" si="1"/>
        <v>0</v>
      </c>
      <c r="E107" s="12">
        <v>100</v>
      </c>
      <c r="F107" s="81">
        <f>ROUND('общие характеристики'!Y116*цены!C$13,2)</f>
        <v>0</v>
      </c>
      <c r="G107" s="81">
        <f>ROUND('общие характеристики'!Z116*цены!D$13,2)</f>
        <v>0</v>
      </c>
      <c r="H107" s="81">
        <f>ROUND('общие характеристики'!AA116*цены!E$13,2)</f>
        <v>0</v>
      </c>
      <c r="I107" s="82">
        <f>ROUND('общие характеристики'!AB116*цены!F$13,2)</f>
        <v>0</v>
      </c>
      <c r="K107" s="57">
        <v>100</v>
      </c>
      <c r="L107" s="81">
        <f>ROUND('общие характеристики'!AC116*цены!D$20,2)</f>
        <v>0</v>
      </c>
      <c r="M107" s="81">
        <f>ROUND('общие характеристики'!AD116*цены!E$20,2)</f>
        <v>0</v>
      </c>
      <c r="N107" s="81">
        <f>ROUND('общие характеристики'!AE116*цены!F$20,2)</f>
        <v>0</v>
      </c>
      <c r="O107" s="82">
        <f>ROUND('общие характеристики'!AF116*цены!G$20,2)</f>
        <v>0</v>
      </c>
    </row>
  </sheetData>
  <sheetProtection password="CC96" sheet="1" objects="1" scenarios="1" selectLockedCells="1" selectUnlockedCells="1"/>
  <mergeCells count="7">
    <mergeCell ref="B6:B7"/>
    <mergeCell ref="B5:C5"/>
    <mergeCell ref="E6:E7"/>
    <mergeCell ref="C6:C7"/>
    <mergeCell ref="K5:O5"/>
    <mergeCell ref="E5:I5"/>
    <mergeCell ref="K6:K7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12"/>
  <sheetViews>
    <sheetView zoomScale="80" zoomScaleNormal="80" workbookViewId="0" topLeftCell="A1">
      <selection activeCell="H26" sqref="H26"/>
    </sheetView>
  </sheetViews>
  <sheetFormatPr defaultColWidth="9.140625" defaultRowHeight="15"/>
  <cols>
    <col min="1" max="1" width="5.8515625" style="3" customWidth="1"/>
    <col min="2" max="2" width="9.8515625" style="3" customWidth="1"/>
    <col min="3" max="3" width="19.28125" style="3" customWidth="1"/>
    <col min="4" max="4" width="20.28125" style="3" customWidth="1"/>
    <col min="5" max="5" width="21.7109375" style="3" customWidth="1"/>
    <col min="6" max="6" width="19.7109375" style="3" customWidth="1"/>
    <col min="7" max="7" width="21.140625" style="3" customWidth="1"/>
    <col min="8" max="8" width="17.7109375" style="3" customWidth="1"/>
    <col min="9" max="9" width="21.28125" style="3" customWidth="1"/>
    <col min="10" max="10" width="5.57421875" style="3" customWidth="1"/>
    <col min="11" max="11" width="24.421875" style="3" customWidth="1"/>
    <col min="12" max="12" width="23.7109375" style="3" customWidth="1"/>
    <col min="13" max="13" width="13.8515625" style="3" customWidth="1"/>
    <col min="14" max="14" width="12.57421875" style="3" customWidth="1"/>
    <col min="15" max="16384" width="9.140625" style="3" customWidth="1"/>
  </cols>
  <sheetData>
    <row r="1" ht="15.75" thickBot="1"/>
    <row r="2" spans="3:4" ht="12.75" customHeight="1" thickBot="1">
      <c r="C2" s="11">
        <f>'общие характеристики'!$D$8</f>
        <v>42521</v>
      </c>
      <c r="D2" s="4" t="s">
        <v>32</v>
      </c>
    </row>
    <row r="3" spans="2:4" ht="19.5" customHeight="1" thickBot="1">
      <c r="B3" s="62"/>
      <c r="C3" s="63"/>
      <c r="D3" s="62"/>
    </row>
    <row r="4" spans="1:9" s="22" customFormat="1" ht="27" customHeight="1" thickBot="1">
      <c r="A4" s="60"/>
      <c r="B4" s="336" t="s">
        <v>167</v>
      </c>
      <c r="C4" s="337"/>
      <c r="D4" s="338"/>
      <c r="E4" s="339" t="s">
        <v>51</v>
      </c>
      <c r="F4" s="340"/>
      <c r="G4" s="340"/>
      <c r="H4" s="339" t="s">
        <v>70</v>
      </c>
      <c r="I4" s="341"/>
    </row>
    <row r="5" spans="1:14" s="22" customFormat="1" ht="78" customHeight="1" thickBot="1">
      <c r="A5" s="60"/>
      <c r="B5" s="351" t="s">
        <v>66</v>
      </c>
      <c r="C5" s="352"/>
      <c r="D5" s="38" t="s">
        <v>50</v>
      </c>
      <c r="E5" s="64" t="s">
        <v>52</v>
      </c>
      <c r="F5" s="40" t="s">
        <v>53</v>
      </c>
      <c r="G5" s="42" t="s">
        <v>57</v>
      </c>
      <c r="H5" s="349" t="s">
        <v>82</v>
      </c>
      <c r="I5" s="350"/>
      <c r="L5" s="68" t="s">
        <v>84</v>
      </c>
      <c r="M5" s="68" t="s">
        <v>81</v>
      </c>
      <c r="N5" s="68" t="s">
        <v>83</v>
      </c>
    </row>
    <row r="6" spans="1:14" ht="26.25" customHeight="1">
      <c r="A6" s="61"/>
      <c r="B6" s="41" t="s">
        <v>69</v>
      </c>
      <c r="C6" s="41" t="s">
        <v>55</v>
      </c>
      <c r="D6" s="37" t="s">
        <v>58</v>
      </c>
      <c r="E6" s="65" t="s">
        <v>54</v>
      </c>
      <c r="F6" s="41" t="s">
        <v>59</v>
      </c>
      <c r="G6" s="43" t="s">
        <v>56</v>
      </c>
      <c r="H6" s="49" t="s">
        <v>12</v>
      </c>
      <c r="I6" s="47" t="s">
        <v>72</v>
      </c>
      <c r="K6" s="78"/>
      <c r="L6" s="69"/>
      <c r="M6" s="69"/>
      <c r="N6" s="69"/>
    </row>
    <row r="7" spans="1:14" ht="15.75" thickBot="1">
      <c r="A7" s="61"/>
      <c r="B7" s="66" t="s">
        <v>67</v>
      </c>
      <c r="C7" s="58">
        <v>8</v>
      </c>
      <c r="D7" s="39">
        <v>125</v>
      </c>
      <c r="E7" s="45">
        <v>5000</v>
      </c>
      <c r="F7" s="44">
        <v>15</v>
      </c>
      <c r="G7" s="46">
        <v>300</v>
      </c>
      <c r="H7" s="179" t="s">
        <v>3</v>
      </c>
      <c r="I7" s="182">
        <v>1</v>
      </c>
      <c r="K7" s="70" t="s">
        <v>73</v>
      </c>
      <c r="L7" s="70">
        <f>SUM(L8:L14)</f>
        <v>58.656</v>
      </c>
      <c r="M7" s="73">
        <v>1</v>
      </c>
      <c r="N7" s="73"/>
    </row>
    <row r="8" spans="1:14" ht="15.75" thickBot="1">
      <c r="A8" s="61"/>
      <c r="B8" s="67" t="s">
        <v>68</v>
      </c>
      <c r="C8" s="59">
        <v>0.15</v>
      </c>
      <c r="H8" s="180" t="s">
        <v>4</v>
      </c>
      <c r="I8" s="183">
        <v>1</v>
      </c>
      <c r="K8" s="79" t="s">
        <v>74</v>
      </c>
      <c r="L8" s="71">
        <v>7.065</v>
      </c>
      <c r="M8" s="74">
        <f>L8/$L$7</f>
        <v>0.12044803600654666</v>
      </c>
      <c r="N8" s="76">
        <v>1</v>
      </c>
    </row>
    <row r="9" spans="6:14" ht="15.75" thickBot="1">
      <c r="F9" s="28"/>
      <c r="H9" s="179" t="s">
        <v>114</v>
      </c>
      <c r="I9" s="182">
        <v>0.92</v>
      </c>
      <c r="K9" s="70" t="s">
        <v>75</v>
      </c>
      <c r="L9" s="71">
        <v>6.156</v>
      </c>
      <c r="M9" s="74">
        <f aca="true" t="shared" si="0" ref="M9:M14">L9/$L$7</f>
        <v>0.10495090016366612</v>
      </c>
      <c r="N9" s="76">
        <f aca="true" t="shared" si="1" ref="N9:N14">ROUND(M9/$M$8,2)</f>
        <v>0.87</v>
      </c>
    </row>
    <row r="10" spans="3:14" ht="15">
      <c r="C10" s="342" t="s">
        <v>60</v>
      </c>
      <c r="D10" s="343"/>
      <c r="E10" s="343"/>
      <c r="F10" s="344"/>
      <c r="H10" s="179" t="s">
        <v>5</v>
      </c>
      <c r="I10" s="182">
        <v>1.03</v>
      </c>
      <c r="K10" s="70" t="s">
        <v>76</v>
      </c>
      <c r="L10" s="71">
        <v>7.271</v>
      </c>
      <c r="M10" s="74">
        <f t="shared" si="0"/>
        <v>0.1239600381887616</v>
      </c>
      <c r="N10" s="76">
        <f t="shared" si="1"/>
        <v>1.03</v>
      </c>
    </row>
    <row r="11" spans="2:14" ht="15" customHeight="1">
      <c r="B11" s="61"/>
      <c r="C11" s="347" t="s">
        <v>31</v>
      </c>
      <c r="D11" s="345" t="s">
        <v>167</v>
      </c>
      <c r="E11" s="346" t="s">
        <v>51</v>
      </c>
      <c r="F11" s="348" t="s">
        <v>71</v>
      </c>
      <c r="G11" s="50"/>
      <c r="H11" s="179" t="s">
        <v>6</v>
      </c>
      <c r="I11" s="182">
        <v>0.94</v>
      </c>
      <c r="K11" s="70" t="s">
        <v>77</v>
      </c>
      <c r="L11" s="71">
        <v>6.838</v>
      </c>
      <c r="M11" s="74">
        <f t="shared" si="0"/>
        <v>0.11657801418439717</v>
      </c>
      <c r="N11" s="76">
        <f t="shared" si="1"/>
        <v>0.97</v>
      </c>
    </row>
    <row r="12" spans="2:14" ht="15">
      <c r="B12" s="61"/>
      <c r="C12" s="347"/>
      <c r="D12" s="345"/>
      <c r="E12" s="346"/>
      <c r="F12" s="348"/>
      <c r="H12" s="179" t="s">
        <v>7</v>
      </c>
      <c r="I12" s="182">
        <v>1.81</v>
      </c>
      <c r="K12" s="70" t="s">
        <v>78</v>
      </c>
      <c r="L12" s="71">
        <v>6.648</v>
      </c>
      <c r="M12" s="74">
        <f t="shared" si="0"/>
        <v>0.11333878887070375</v>
      </c>
      <c r="N12" s="76">
        <f t="shared" si="1"/>
        <v>0.94</v>
      </c>
    </row>
    <row r="13" spans="3:14" ht="15.75" customHeight="1" thickBot="1">
      <c r="C13" s="48">
        <v>1</v>
      </c>
      <c r="D13" s="36">
        <f>IF(('общие характеристики'!$T17+'общие характеристики'!$U17)&gt;0,ROUND(($C$7*$D$7*'общие характеристики'!$T17+$C$8*$D$7*'общие характеристики'!$U17)*(VLOOKUP('общие характеристики'!$C17,затраты!$H$7:$I$13,2,FALSE)),2),0)</f>
        <v>0</v>
      </c>
      <c r="E13" s="52">
        <f>IF('общие характеристики'!$C17&gt;0,ROUND(VLOOKUP('общие характеристики'!$C17,затраты!$H$7:$I$13,2,FALSE)*ROUND('общие характеристики'!$W17/$E$7,2)*$F$7*$G$7,2),0)</f>
        <v>0</v>
      </c>
      <c r="F13" s="53">
        <f>ROUND($D13+$E13,2)</f>
        <v>0</v>
      </c>
      <c r="H13" s="181" t="s">
        <v>8</v>
      </c>
      <c r="I13" s="184">
        <v>1.68</v>
      </c>
      <c r="K13" s="70" t="s">
        <v>79</v>
      </c>
      <c r="L13" s="71">
        <v>12.815</v>
      </c>
      <c r="M13" s="74">
        <f t="shared" si="0"/>
        <v>0.21847722313147844</v>
      </c>
      <c r="N13" s="76">
        <f t="shared" si="1"/>
        <v>1.81</v>
      </c>
    </row>
    <row r="14" spans="3:14" ht="15.75" customHeight="1" thickBot="1">
      <c r="C14" s="48">
        <v>2</v>
      </c>
      <c r="D14" s="36">
        <f>IF(('общие характеристики'!$T18+'общие характеристики'!$U18)&gt;0,ROUND(($C$7*$D$7*'общие характеристики'!$T18+$C$8*$D$7*'общие характеристики'!$U18)*(VLOOKUP('общие характеристики'!$C18,затраты!$H$7:$I$13,2,FALSE)),2),0)</f>
        <v>0</v>
      </c>
      <c r="E14" s="52">
        <f>IF('общие характеристики'!$C18&gt;0,ROUND(VLOOKUP('общие характеристики'!$C18,затраты!$H$7:$I$13,2,FALSE)*ROUND('общие характеристики'!$W18/$E$7,2)*$F$7*$G$7,2),0)</f>
        <v>0</v>
      </c>
      <c r="F14" s="53">
        <f aca="true" t="shared" si="2" ref="F14:F77">ROUND($D14+$E14,2)</f>
        <v>0</v>
      </c>
      <c r="K14" s="80" t="s">
        <v>80</v>
      </c>
      <c r="L14" s="72">
        <v>11.863</v>
      </c>
      <c r="M14" s="75">
        <f t="shared" si="0"/>
        <v>0.20224699945444627</v>
      </c>
      <c r="N14" s="77">
        <f t="shared" si="1"/>
        <v>1.68</v>
      </c>
    </row>
    <row r="15" spans="3:6" ht="15.75" customHeight="1">
      <c r="C15" s="48">
        <v>3</v>
      </c>
      <c r="D15" s="36">
        <f>IF(('общие характеристики'!$T19+'общие характеристики'!$U19)&gt;0,ROUND(($C$7*$D$7*'общие характеристики'!$T19+$C$8*$D$7*'общие характеристики'!$U19)*(VLOOKUP('общие характеристики'!$C19,затраты!$H$7:$I$13,2,FALSE)),2),0)</f>
        <v>0</v>
      </c>
      <c r="E15" s="52">
        <f>IF('общие характеристики'!$C19&gt;0,ROUND(VLOOKUP('общие характеристики'!$C19,затраты!$H$7:$I$13,2,FALSE)*ROUND('общие характеристики'!$W19/$E$7,2)*$F$7*$G$7,2),0)</f>
        <v>0</v>
      </c>
      <c r="F15" s="53">
        <f t="shared" si="2"/>
        <v>0</v>
      </c>
    </row>
    <row r="16" spans="3:6" ht="15.75" customHeight="1">
      <c r="C16" s="48">
        <v>4</v>
      </c>
      <c r="D16" s="36">
        <f>IF(('общие характеристики'!$T20+'общие характеристики'!$U20)&gt;0,ROUND(($C$7*$D$7*'общие характеристики'!$T20+$C$8*$D$7*'общие характеристики'!$U20)*(VLOOKUP('общие характеристики'!$C20,затраты!$H$7:$I$13,2,FALSE)),2),0)</f>
        <v>0</v>
      </c>
      <c r="E16" s="52">
        <f>IF('общие характеристики'!$C20&gt;0,ROUND(VLOOKUP('общие характеристики'!$C20,затраты!$H$7:$I$13,2,FALSE)*ROUND('общие характеристики'!$W20/$E$7,2)*$F$7*$G$7,2),0)</f>
        <v>0</v>
      </c>
      <c r="F16" s="53">
        <f t="shared" si="2"/>
        <v>0</v>
      </c>
    </row>
    <row r="17" spans="3:6" ht="15.75" customHeight="1">
      <c r="C17" s="48">
        <v>5</v>
      </c>
      <c r="D17" s="36">
        <f>IF(('общие характеристики'!$T21+'общие характеристики'!$U21)&gt;0,ROUND(($C$7*$D$7*'общие характеристики'!$T21+$C$8*$D$7*'общие характеристики'!$U21)*(VLOOKUP('общие характеристики'!$C21,затраты!$H$7:$I$13,2,FALSE)),2),0)</f>
        <v>0</v>
      </c>
      <c r="E17" s="52">
        <f>IF('общие характеристики'!$C21&gt;0,ROUND(VLOOKUP('общие характеристики'!$C21,затраты!$H$7:$I$13,2,FALSE)*ROUND('общие характеристики'!$W21/$E$7,2)*$F$7*$G$7,2),0)</f>
        <v>0</v>
      </c>
      <c r="F17" s="53">
        <f t="shared" si="2"/>
        <v>0</v>
      </c>
    </row>
    <row r="18" spans="3:6" ht="15.75" customHeight="1">
      <c r="C18" s="48">
        <v>6</v>
      </c>
      <c r="D18" s="36">
        <f>IF(('общие характеристики'!$T22+'общие характеристики'!$U22)&gt;0,ROUND(($C$7*$D$7*'общие характеристики'!$T22+$C$8*$D$7*'общие характеристики'!$U22)*(VLOOKUP('общие характеристики'!$C22,затраты!$H$7:$I$13,2,FALSE)),2),0)</f>
        <v>0</v>
      </c>
      <c r="E18" s="52">
        <f>IF('общие характеристики'!$C22&gt;0,ROUND(VLOOKUP('общие характеристики'!$C22,затраты!$H$7:$I$13,2,FALSE)*ROUND('общие характеристики'!$W22/$E$7,2)*$F$7*$G$7,2),0)</f>
        <v>0</v>
      </c>
      <c r="F18" s="53">
        <f t="shared" si="2"/>
        <v>0</v>
      </c>
    </row>
    <row r="19" spans="3:6" ht="15.75" customHeight="1">
      <c r="C19" s="48">
        <v>7</v>
      </c>
      <c r="D19" s="36">
        <f>IF(('общие характеристики'!$T23+'общие характеристики'!$U23)&gt;0,ROUND(($C$7*$D$7*'общие характеристики'!$T23+$C$8*$D$7*'общие характеристики'!$U23)*(VLOOKUP('общие характеристики'!$C23,затраты!$H$7:$I$13,2,FALSE)),2),0)</f>
        <v>0</v>
      </c>
      <c r="E19" s="52">
        <f>IF('общие характеристики'!$C23&gt;0,ROUND(VLOOKUP('общие характеристики'!$C23,затраты!$H$7:$I$13,2,FALSE)*ROUND('общие характеристики'!$W23/$E$7,2)*$F$7*$G$7,2),0)</f>
        <v>0</v>
      </c>
      <c r="F19" s="53">
        <f t="shared" si="2"/>
        <v>0</v>
      </c>
    </row>
    <row r="20" spans="3:6" ht="15.75" customHeight="1">
      <c r="C20" s="48">
        <v>8</v>
      </c>
      <c r="D20" s="36">
        <f>IF(('общие характеристики'!$T24+'общие характеристики'!$U24)&gt;0,ROUND(($C$7*$D$7*'общие характеристики'!$T24+$C$8*$D$7*'общие характеристики'!$U24)*(VLOOKUP('общие характеристики'!$C24,затраты!$H$7:$I$13,2,FALSE)),2),0)</f>
        <v>0</v>
      </c>
      <c r="E20" s="52">
        <f>IF('общие характеристики'!$C24&gt;0,ROUND(VLOOKUP('общие характеристики'!$C24,затраты!$H$7:$I$13,2,FALSE)*ROUND('общие характеристики'!$W24/$E$7,2)*$F$7*$G$7,2),0)</f>
        <v>0</v>
      </c>
      <c r="F20" s="53">
        <f t="shared" si="2"/>
        <v>0</v>
      </c>
    </row>
    <row r="21" spans="3:6" ht="15.75" customHeight="1">
      <c r="C21" s="48">
        <v>9</v>
      </c>
      <c r="D21" s="36">
        <f>IF(('общие характеристики'!$T25+'общие характеристики'!$U25)&gt;0,ROUND(($C$7*$D$7*'общие характеристики'!$T25+$C$8*$D$7*'общие характеристики'!$U25)*(VLOOKUP('общие характеристики'!$C25,затраты!$H$7:$I$13,2,FALSE)),2),0)</f>
        <v>0</v>
      </c>
      <c r="E21" s="52">
        <f>IF('общие характеристики'!$C25&gt;0,ROUND(VLOOKUP('общие характеристики'!$C25,затраты!$H$7:$I$13,2,FALSE)*ROUND('общие характеристики'!$W25/$E$7,2)*$F$7*$G$7,2),0)</f>
        <v>0</v>
      </c>
      <c r="F21" s="53">
        <f t="shared" si="2"/>
        <v>0</v>
      </c>
    </row>
    <row r="22" spans="2:6" ht="15.75" customHeight="1">
      <c r="B22" s="27"/>
      <c r="C22" s="48">
        <v>10</v>
      </c>
      <c r="D22" s="36">
        <f>IF(('общие характеристики'!$T26+'общие характеристики'!$U26)&gt;0,ROUND(($C$7*$D$7*'общие характеристики'!$T26+$C$8*$D$7*'общие характеристики'!$U26)*(VLOOKUP('общие характеристики'!$C26,затраты!$H$7:$I$13,2,FALSE)),2),0)</f>
        <v>0</v>
      </c>
      <c r="E22" s="52">
        <f>IF('общие характеристики'!$C26&gt;0,ROUND(VLOOKUP('общие характеристики'!$C26,затраты!$H$7:$I$13,2,FALSE)*ROUND('общие характеристики'!$W26/$E$7,2)*$F$7*$G$7,2),0)</f>
        <v>0</v>
      </c>
      <c r="F22" s="53">
        <f t="shared" si="2"/>
        <v>0</v>
      </c>
    </row>
    <row r="23" spans="3:6" ht="15.75" customHeight="1">
      <c r="C23" s="48">
        <v>11</v>
      </c>
      <c r="D23" s="36">
        <f>IF(('общие характеристики'!$T27+'общие характеристики'!$U27)&gt;0,ROUND(($C$7*$D$7*'общие характеристики'!$T27+$C$8*$D$7*'общие характеристики'!$U27)*(VLOOKUP('общие характеристики'!$C27,затраты!$H$7:$I$13,2,FALSE)),2),0)</f>
        <v>0</v>
      </c>
      <c r="E23" s="52">
        <f>IF('общие характеристики'!$C27&gt;0,ROUND(VLOOKUP('общие характеристики'!$C27,затраты!$H$7:$I$13,2,FALSE)*ROUND('общие характеристики'!$W27/$E$7,2)*$F$7*$G$7,2),0)</f>
        <v>0</v>
      </c>
      <c r="F23" s="53">
        <f t="shared" si="2"/>
        <v>0</v>
      </c>
    </row>
    <row r="24" spans="3:6" ht="15.75" customHeight="1">
      <c r="C24" s="48">
        <v>12</v>
      </c>
      <c r="D24" s="36">
        <f>IF(('общие характеристики'!$T28+'общие характеристики'!$U28)&gt;0,ROUND(($C$7*$D$7*'общие характеристики'!$T28+$C$8*$D$7*'общие характеристики'!$U28)*(VLOOKUP('общие характеристики'!$C28,затраты!$H$7:$I$13,2,FALSE)),2),0)</f>
        <v>0</v>
      </c>
      <c r="E24" s="52">
        <f>IF('общие характеристики'!$C28&gt;0,ROUND(VLOOKUP('общие характеристики'!$C28,затраты!$H$7:$I$13,2,FALSE)*ROUND('общие характеристики'!$W28/$E$7,2)*$F$7*$G$7,2),0)</f>
        <v>0</v>
      </c>
      <c r="F24" s="53">
        <f t="shared" si="2"/>
        <v>0</v>
      </c>
    </row>
    <row r="25" spans="3:6" ht="15.75" customHeight="1">
      <c r="C25" s="48">
        <v>13</v>
      </c>
      <c r="D25" s="36">
        <f>IF(('общие характеристики'!$T29+'общие характеристики'!$U29)&gt;0,ROUND(($C$7*$D$7*'общие характеристики'!$T29+$C$8*$D$7*'общие характеристики'!$U29)*(VLOOKUP('общие характеристики'!$C29,затраты!$H$7:$I$13,2,FALSE)),2),0)</f>
        <v>0</v>
      </c>
      <c r="E25" s="52">
        <f>IF('общие характеристики'!$C29&gt;0,ROUND(VLOOKUP('общие характеристики'!$C29,затраты!$H$7:$I$13,2,FALSE)*ROUND('общие характеристики'!$W29/$E$7,2)*$F$7*$G$7,2),0)</f>
        <v>0</v>
      </c>
      <c r="F25" s="53">
        <f t="shared" si="2"/>
        <v>0</v>
      </c>
    </row>
    <row r="26" spans="3:6" ht="15.75" customHeight="1">
      <c r="C26" s="48">
        <v>14</v>
      </c>
      <c r="D26" s="36">
        <f>IF(('общие характеристики'!$T30+'общие характеристики'!$U30)&gt;0,ROUND(($C$7*$D$7*'общие характеристики'!$T30+$C$8*$D$7*'общие характеристики'!$U30)*(VLOOKUP('общие характеристики'!$C30,затраты!$H$7:$I$13,2,FALSE)),2),0)</f>
        <v>0</v>
      </c>
      <c r="E26" s="52">
        <f>IF('общие характеристики'!$C30&gt;0,ROUND(VLOOKUP('общие характеристики'!$C30,затраты!$H$7:$I$13,2,FALSE)*ROUND('общие характеристики'!$W30/$E$7,2)*$F$7*$G$7,2),0)</f>
        <v>0</v>
      </c>
      <c r="F26" s="53">
        <f t="shared" si="2"/>
        <v>0</v>
      </c>
    </row>
    <row r="27" spans="3:6" ht="15.75" customHeight="1">
      <c r="C27" s="48">
        <v>15</v>
      </c>
      <c r="D27" s="36">
        <f>IF(('общие характеристики'!$T31+'общие характеристики'!$U31)&gt;0,ROUND(($C$7*$D$7*'общие характеристики'!$T31+$C$8*$D$7*'общие характеристики'!$U31)*(VLOOKUP('общие характеристики'!$C31,затраты!$H$7:$I$13,2,FALSE)),2),0)</f>
        <v>0</v>
      </c>
      <c r="E27" s="52">
        <f>IF('общие характеристики'!$C31&gt;0,ROUND(VLOOKUP('общие характеристики'!$C31,затраты!$H$7:$I$13,2,FALSE)*ROUND('общие характеристики'!$W31/$E$7,2)*$F$7*$G$7,2),0)</f>
        <v>0</v>
      </c>
      <c r="F27" s="53">
        <f t="shared" si="2"/>
        <v>0</v>
      </c>
    </row>
    <row r="28" spans="3:6" ht="15.75" customHeight="1">
      <c r="C28" s="48">
        <v>16</v>
      </c>
      <c r="D28" s="36">
        <f>IF(('общие характеристики'!$T32+'общие характеристики'!$U32)&gt;0,ROUND(($C$7*$D$7*'общие характеристики'!$T32+$C$8*$D$7*'общие характеристики'!$U32)*(VLOOKUP('общие характеристики'!$C32,затраты!$H$7:$I$13,2,FALSE)),2),0)</f>
        <v>0</v>
      </c>
      <c r="E28" s="52">
        <f>IF('общие характеристики'!$C32&gt;0,ROUND(VLOOKUP('общие характеристики'!$C32,затраты!$H$7:$I$13,2,FALSE)*ROUND('общие характеристики'!$W32/$E$7,2)*$F$7*$G$7,2),0)</f>
        <v>0</v>
      </c>
      <c r="F28" s="53">
        <f t="shared" si="2"/>
        <v>0</v>
      </c>
    </row>
    <row r="29" spans="3:6" ht="15.75" customHeight="1">
      <c r="C29" s="48">
        <v>17</v>
      </c>
      <c r="D29" s="36">
        <f>IF(('общие характеристики'!$T33+'общие характеристики'!$U33)&gt;0,ROUND(($C$7*$D$7*'общие характеристики'!$T33+$C$8*$D$7*'общие характеристики'!$U33)*(VLOOKUP('общие характеристики'!$C33,затраты!$H$7:$I$13,2,FALSE)),2),0)</f>
        <v>0</v>
      </c>
      <c r="E29" s="52">
        <f>IF('общие характеристики'!$C33&gt;0,ROUND(VLOOKUP('общие характеристики'!$C33,затраты!$H$7:$I$13,2,FALSE)*ROUND('общие характеристики'!$W33/$E$7,2)*$F$7*$G$7,2),0)</f>
        <v>0</v>
      </c>
      <c r="F29" s="53">
        <f t="shared" si="2"/>
        <v>0</v>
      </c>
    </row>
    <row r="30" spans="3:6" ht="15.75" customHeight="1">
      <c r="C30" s="48">
        <v>18</v>
      </c>
      <c r="D30" s="36">
        <f>IF(('общие характеристики'!$T34+'общие характеристики'!$U34)&gt;0,ROUND(($C$7*$D$7*'общие характеристики'!$T34+$C$8*$D$7*'общие характеристики'!$U34)*(VLOOKUP('общие характеристики'!$C34,затраты!$H$7:$I$13,2,FALSE)),2),0)</f>
        <v>0</v>
      </c>
      <c r="E30" s="52">
        <f>IF('общие характеристики'!$C34&gt;0,ROUND(VLOOKUP('общие характеристики'!$C34,затраты!$H$7:$I$13,2,FALSE)*ROUND('общие характеристики'!$W34/$E$7,2)*$F$7*$G$7,2),0)</f>
        <v>0</v>
      </c>
      <c r="F30" s="53">
        <f t="shared" si="2"/>
        <v>0</v>
      </c>
    </row>
    <row r="31" spans="3:6" ht="15.75" customHeight="1">
      <c r="C31" s="48">
        <v>19</v>
      </c>
      <c r="D31" s="36">
        <f>IF(('общие характеристики'!$T35+'общие характеристики'!$U35)&gt;0,ROUND(($C$7*$D$7*'общие характеристики'!$T35+$C$8*$D$7*'общие характеристики'!$U35)*(VLOOKUP('общие характеристики'!$C35,затраты!$H$7:$I$13,2,FALSE)),2),0)</f>
        <v>0</v>
      </c>
      <c r="E31" s="52">
        <f>IF('общие характеристики'!$C35&gt;0,ROUND(VLOOKUP('общие характеристики'!$C35,затраты!$H$7:$I$13,2,FALSE)*ROUND('общие характеристики'!$W35/$E$7,2)*$F$7*$G$7,2),0)</f>
        <v>0</v>
      </c>
      <c r="F31" s="53">
        <f t="shared" si="2"/>
        <v>0</v>
      </c>
    </row>
    <row r="32" spans="3:6" ht="15.75" customHeight="1">
      <c r="C32" s="48">
        <v>20</v>
      </c>
      <c r="D32" s="36">
        <f>IF(('общие характеристики'!$T36+'общие характеристики'!$U36)&gt;0,ROUND(($C$7*$D$7*'общие характеристики'!$T36+$C$8*$D$7*'общие характеристики'!$U36)*(VLOOKUP('общие характеристики'!$C36,затраты!$H$7:$I$13,2,FALSE)),2),0)</f>
        <v>0</v>
      </c>
      <c r="E32" s="52">
        <f>IF('общие характеристики'!$C36&gt;0,ROUND(VLOOKUP('общие характеристики'!$C36,затраты!$H$7:$I$13,2,FALSE)*ROUND('общие характеристики'!$W36/$E$7,2)*$F$7*$G$7,2),0)</f>
        <v>0</v>
      </c>
      <c r="F32" s="53">
        <f t="shared" si="2"/>
        <v>0</v>
      </c>
    </row>
    <row r="33" spans="3:6" ht="15.75" customHeight="1">
      <c r="C33" s="48">
        <v>21</v>
      </c>
      <c r="D33" s="36">
        <f>IF(('общие характеристики'!$T37+'общие характеристики'!$U37)&gt;0,ROUND(($C$7*$D$7*'общие характеристики'!$T37+$C$8*$D$7*'общие характеристики'!$U37)*(VLOOKUP('общие характеристики'!$C37,затраты!$H$7:$I$13,2,FALSE)),2),0)</f>
        <v>0</v>
      </c>
      <c r="E33" s="52">
        <f>IF('общие характеристики'!$C37&gt;0,ROUND(VLOOKUP('общие характеристики'!$C37,затраты!$H$7:$I$13,2,FALSE)*ROUND('общие характеристики'!$W37/$E$7,2)*$F$7*$G$7,2),0)</f>
        <v>0</v>
      </c>
      <c r="F33" s="53">
        <f t="shared" si="2"/>
        <v>0</v>
      </c>
    </row>
    <row r="34" spans="3:6" ht="15.75" customHeight="1">
      <c r="C34" s="48">
        <v>22</v>
      </c>
      <c r="D34" s="36">
        <f>IF(('общие характеристики'!$T38+'общие характеристики'!$U38)&gt;0,ROUND(($C$7*$D$7*'общие характеристики'!$T38+$C$8*$D$7*'общие характеристики'!$U38)*(VLOOKUP('общие характеристики'!$C38,затраты!$H$7:$I$13,2,FALSE)),2),0)</f>
        <v>0</v>
      </c>
      <c r="E34" s="52">
        <f>IF('общие характеристики'!$C38&gt;0,ROUND(VLOOKUP('общие характеристики'!$C38,затраты!$H$7:$I$13,2,FALSE)*ROUND('общие характеристики'!$W38/$E$7,2)*$F$7*$G$7,2),0)</f>
        <v>0</v>
      </c>
      <c r="F34" s="53">
        <f t="shared" si="2"/>
        <v>0</v>
      </c>
    </row>
    <row r="35" spans="3:6" ht="15.75" customHeight="1">
      <c r="C35" s="48">
        <v>23</v>
      </c>
      <c r="D35" s="36">
        <f>IF(('общие характеристики'!$T39+'общие характеристики'!$U39)&gt;0,ROUND(($C$7*$D$7*'общие характеристики'!$T39+$C$8*$D$7*'общие характеристики'!$U39)*(VLOOKUP('общие характеристики'!$C39,затраты!$H$7:$I$13,2,FALSE)),2),0)</f>
        <v>0</v>
      </c>
      <c r="E35" s="52">
        <f>IF('общие характеристики'!$C39&gt;0,ROUND(VLOOKUP('общие характеристики'!$C39,затраты!$H$7:$I$13,2,FALSE)*ROUND('общие характеристики'!$W39/$E$7,2)*$F$7*$G$7,2),0)</f>
        <v>0</v>
      </c>
      <c r="F35" s="53">
        <f t="shared" si="2"/>
        <v>0</v>
      </c>
    </row>
    <row r="36" spans="3:6" ht="15.75" customHeight="1">
      <c r="C36" s="48">
        <v>24</v>
      </c>
      <c r="D36" s="36">
        <f>IF(('общие характеристики'!$T40+'общие характеристики'!$U40)&gt;0,ROUND(($C$7*$D$7*'общие характеристики'!$T40+$C$8*$D$7*'общие характеристики'!$U40)*(VLOOKUP('общие характеристики'!$C40,затраты!$H$7:$I$13,2,FALSE)),2),0)</f>
        <v>0</v>
      </c>
      <c r="E36" s="52">
        <f>IF('общие характеристики'!$C40&gt;0,ROUND(VLOOKUP('общие характеристики'!$C40,затраты!$H$7:$I$13,2,FALSE)*ROUND('общие характеристики'!$W40/$E$7,2)*$F$7*$G$7,2),0)</f>
        <v>0</v>
      </c>
      <c r="F36" s="53">
        <f t="shared" si="2"/>
        <v>0</v>
      </c>
    </row>
    <row r="37" spans="3:6" ht="15.75" customHeight="1">
      <c r="C37" s="48">
        <v>25</v>
      </c>
      <c r="D37" s="36">
        <f>IF(('общие характеристики'!$T41+'общие характеристики'!$U41)&gt;0,ROUND(($C$7*$D$7*'общие характеристики'!$T41+$C$8*$D$7*'общие характеристики'!$U41)*(VLOOKUP('общие характеристики'!$C41,затраты!$H$7:$I$13,2,FALSE)),2),0)</f>
        <v>0</v>
      </c>
      <c r="E37" s="52">
        <f>IF('общие характеристики'!$C41&gt;0,ROUND(VLOOKUP('общие характеристики'!$C41,затраты!$H$7:$I$13,2,FALSE)*ROUND('общие характеристики'!$W41/$E$7,2)*$F$7*$G$7,2),0)</f>
        <v>0</v>
      </c>
      <c r="F37" s="53">
        <f t="shared" si="2"/>
        <v>0</v>
      </c>
    </row>
    <row r="38" spans="3:6" ht="15.75" customHeight="1">
      <c r="C38" s="48">
        <v>26</v>
      </c>
      <c r="D38" s="36">
        <f>IF(('общие характеристики'!$T42+'общие характеристики'!$U42)&gt;0,ROUND(($C$7*$D$7*'общие характеристики'!$T42+$C$8*$D$7*'общие характеристики'!$U42)*(VLOOKUP('общие характеристики'!$C42,затраты!$H$7:$I$13,2,FALSE)),2),0)</f>
        <v>0</v>
      </c>
      <c r="E38" s="52">
        <f>IF('общие характеристики'!$C42&gt;0,ROUND(VLOOKUP('общие характеристики'!$C42,затраты!$H$7:$I$13,2,FALSE)*ROUND('общие характеристики'!$W42/$E$7,2)*$F$7*$G$7,2),0)</f>
        <v>0</v>
      </c>
      <c r="F38" s="53">
        <f t="shared" si="2"/>
        <v>0</v>
      </c>
    </row>
    <row r="39" spans="3:6" ht="15.75" customHeight="1">
      <c r="C39" s="48">
        <v>27</v>
      </c>
      <c r="D39" s="36">
        <f>IF(('общие характеристики'!$T43+'общие характеристики'!$U43)&gt;0,ROUND(($C$7*$D$7*'общие характеристики'!$T43+$C$8*$D$7*'общие характеристики'!$U43)*(VLOOKUP('общие характеристики'!$C43,затраты!$H$7:$I$13,2,FALSE)),2),0)</f>
        <v>0</v>
      </c>
      <c r="E39" s="52">
        <f>IF('общие характеристики'!$C43&gt;0,ROUND(VLOOKUP('общие характеристики'!$C43,затраты!$H$7:$I$13,2,FALSE)*ROUND('общие характеристики'!$W43/$E$7,2)*$F$7*$G$7,2),0)</f>
        <v>0</v>
      </c>
      <c r="F39" s="53">
        <f t="shared" si="2"/>
        <v>0</v>
      </c>
    </row>
    <row r="40" spans="3:6" ht="15.75" customHeight="1">
      <c r="C40" s="48">
        <v>28</v>
      </c>
      <c r="D40" s="36">
        <f>IF(('общие характеристики'!$T44+'общие характеристики'!$U44)&gt;0,ROUND(($C$7*$D$7*'общие характеристики'!$T44+$C$8*$D$7*'общие характеристики'!$U44)*(VLOOKUP('общие характеристики'!$C44,затраты!$H$7:$I$13,2,FALSE)),2),0)</f>
        <v>0</v>
      </c>
      <c r="E40" s="52">
        <f>IF('общие характеристики'!$C44&gt;0,ROUND(VLOOKUP('общие характеристики'!$C44,затраты!$H$7:$I$13,2,FALSE)*ROUND('общие характеристики'!$W44/$E$7,2)*$F$7*$G$7,2),0)</f>
        <v>0</v>
      </c>
      <c r="F40" s="53">
        <f t="shared" si="2"/>
        <v>0</v>
      </c>
    </row>
    <row r="41" spans="3:6" ht="15.75" customHeight="1">
      <c r="C41" s="48">
        <v>29</v>
      </c>
      <c r="D41" s="36">
        <f>IF(('общие характеристики'!$T45+'общие характеристики'!$U45)&gt;0,ROUND(($C$7*$D$7*'общие характеристики'!$T45+$C$8*$D$7*'общие характеристики'!$U45)*(VLOOKUP('общие характеристики'!$C45,затраты!$H$7:$I$13,2,FALSE)),2),0)</f>
        <v>0</v>
      </c>
      <c r="E41" s="52">
        <f>IF('общие характеристики'!$C45&gt;0,ROUND(VLOOKUP('общие характеристики'!$C45,затраты!$H$7:$I$13,2,FALSE)*ROUND('общие характеристики'!$W45/$E$7,2)*$F$7*$G$7,2),0)</f>
        <v>0</v>
      </c>
      <c r="F41" s="53">
        <f t="shared" si="2"/>
        <v>0</v>
      </c>
    </row>
    <row r="42" spans="3:6" ht="15.75" customHeight="1">
      <c r="C42" s="48">
        <v>30</v>
      </c>
      <c r="D42" s="36">
        <f>IF(('общие характеристики'!$T46+'общие характеристики'!$U46)&gt;0,ROUND(($C$7*$D$7*'общие характеристики'!$T46+$C$8*$D$7*'общие характеристики'!$U46)*(VLOOKUP('общие характеристики'!$C46,затраты!$H$7:$I$13,2,FALSE)),2),0)</f>
        <v>0</v>
      </c>
      <c r="E42" s="52">
        <f>IF('общие характеристики'!$C46&gt;0,ROUND(VLOOKUP('общие характеристики'!$C46,затраты!$H$7:$I$13,2,FALSE)*ROUND('общие характеристики'!$W46/$E$7,2)*$F$7*$G$7,2),0)</f>
        <v>0</v>
      </c>
      <c r="F42" s="53">
        <f t="shared" si="2"/>
        <v>0</v>
      </c>
    </row>
    <row r="43" spans="3:6" ht="15">
      <c r="C43" s="48">
        <v>31</v>
      </c>
      <c r="D43" s="36">
        <f>IF(('общие характеристики'!$T47+'общие характеристики'!$U47)&gt;0,ROUND(($C$7*$D$7*'общие характеристики'!$T47+$C$8*$D$7*'общие характеристики'!$U47)*(VLOOKUP('общие характеристики'!$C47,затраты!$H$7:$I$13,2,FALSE)),2),0)</f>
        <v>0</v>
      </c>
      <c r="E43" s="52">
        <f>IF('общие характеристики'!$C47&gt;0,ROUND(VLOOKUP('общие характеристики'!$C47,затраты!$H$7:$I$13,2,FALSE)*ROUND('общие характеристики'!$W47/$E$7,2)*$F$7*$G$7,2),0)</f>
        <v>0</v>
      </c>
      <c r="F43" s="53">
        <f t="shared" si="2"/>
        <v>0</v>
      </c>
    </row>
    <row r="44" spans="3:6" ht="15">
      <c r="C44" s="48">
        <v>32</v>
      </c>
      <c r="D44" s="36">
        <f>IF(('общие характеристики'!$T48+'общие характеристики'!$U48)&gt;0,ROUND(($C$7*$D$7*'общие характеристики'!$T48+$C$8*$D$7*'общие характеристики'!$U48)*(VLOOKUP('общие характеристики'!$C48,затраты!$H$7:$I$13,2,FALSE)),2),0)</f>
        <v>0</v>
      </c>
      <c r="E44" s="52">
        <f>IF('общие характеристики'!$C48&gt;0,ROUND(VLOOKUP('общие характеристики'!$C48,затраты!$H$7:$I$13,2,FALSE)*ROUND('общие характеристики'!$W48/$E$7,2)*$F$7*$G$7,2),0)</f>
        <v>0</v>
      </c>
      <c r="F44" s="53">
        <f t="shared" si="2"/>
        <v>0</v>
      </c>
    </row>
    <row r="45" spans="3:6" ht="15">
      <c r="C45" s="48">
        <v>33</v>
      </c>
      <c r="D45" s="36">
        <f>IF(('общие характеристики'!$T49+'общие характеристики'!$U49)&gt;0,ROUND(($C$7*$D$7*'общие характеристики'!$T49+$C$8*$D$7*'общие характеристики'!$U49)*(VLOOKUP('общие характеристики'!$C49,затраты!$H$7:$I$13,2,FALSE)),2),0)</f>
        <v>0</v>
      </c>
      <c r="E45" s="52">
        <f>IF('общие характеристики'!$C49&gt;0,ROUND(VLOOKUP('общие характеристики'!$C49,затраты!$H$7:$I$13,2,FALSE)*ROUND('общие характеристики'!$W49/$E$7,2)*$F$7*$G$7,2),0)</f>
        <v>0</v>
      </c>
      <c r="F45" s="53">
        <f t="shared" si="2"/>
        <v>0</v>
      </c>
    </row>
    <row r="46" spans="3:6" ht="15">
      <c r="C46" s="48">
        <v>34</v>
      </c>
      <c r="D46" s="36">
        <f>IF(('общие характеристики'!$T50+'общие характеристики'!$U50)&gt;0,ROUND(($C$7*$D$7*'общие характеристики'!$T50+$C$8*$D$7*'общие характеристики'!$U50)*(VLOOKUP('общие характеристики'!$C50,затраты!$H$7:$I$13,2,FALSE)),2),0)</f>
        <v>0</v>
      </c>
      <c r="E46" s="52">
        <f>IF('общие характеристики'!$C50&gt;0,ROUND(VLOOKUP('общие характеристики'!$C50,затраты!$H$7:$I$13,2,FALSE)*ROUND('общие характеристики'!$W50/$E$7,2)*$F$7*$G$7,2),0)</f>
        <v>0</v>
      </c>
      <c r="F46" s="53">
        <f t="shared" si="2"/>
        <v>0</v>
      </c>
    </row>
    <row r="47" spans="3:6" ht="15">
      <c r="C47" s="48">
        <v>35</v>
      </c>
      <c r="D47" s="36">
        <f>IF(('общие характеристики'!$T51+'общие характеристики'!$U51)&gt;0,ROUND(($C$7*$D$7*'общие характеристики'!$T51+$C$8*$D$7*'общие характеристики'!$U51)*(VLOOKUP('общие характеристики'!$C51,затраты!$H$7:$I$13,2,FALSE)),2),0)</f>
        <v>0</v>
      </c>
      <c r="E47" s="52">
        <f>IF('общие характеристики'!$C51&gt;0,ROUND(VLOOKUP('общие характеристики'!$C51,затраты!$H$7:$I$13,2,FALSE)*ROUND('общие характеристики'!$W51/$E$7,2)*$F$7*$G$7,2),0)</f>
        <v>0</v>
      </c>
      <c r="F47" s="53">
        <f t="shared" si="2"/>
        <v>0</v>
      </c>
    </row>
    <row r="48" spans="3:6" ht="15">
      <c r="C48" s="48">
        <v>36</v>
      </c>
      <c r="D48" s="36">
        <f>IF(('общие характеристики'!$T52+'общие характеристики'!$U52)&gt;0,ROUND(($C$7*$D$7*'общие характеристики'!$T52+$C$8*$D$7*'общие характеристики'!$U52)*(VLOOKUP('общие характеристики'!$C52,затраты!$H$7:$I$13,2,FALSE)),2),0)</f>
        <v>0</v>
      </c>
      <c r="E48" s="52">
        <f>IF('общие характеристики'!$C52&gt;0,ROUND(VLOOKUP('общие характеристики'!$C52,затраты!$H$7:$I$13,2,FALSE)*ROUND('общие характеристики'!$W52/$E$7,2)*$F$7*$G$7,2),0)</f>
        <v>0</v>
      </c>
      <c r="F48" s="53">
        <f t="shared" si="2"/>
        <v>0</v>
      </c>
    </row>
    <row r="49" spans="3:6" ht="15">
      <c r="C49" s="48">
        <v>37</v>
      </c>
      <c r="D49" s="36">
        <f>IF(('общие характеристики'!$T53+'общие характеристики'!$U53)&gt;0,ROUND(($C$7*$D$7*'общие характеристики'!$T53+$C$8*$D$7*'общие характеристики'!$U53)*(VLOOKUP('общие характеристики'!$C53,затраты!$H$7:$I$13,2,FALSE)),2),0)</f>
        <v>0</v>
      </c>
      <c r="E49" s="52">
        <f>IF('общие характеристики'!$C53&gt;0,ROUND(VLOOKUP('общие характеристики'!$C53,затраты!$H$7:$I$13,2,FALSE)*ROUND('общие характеристики'!$W53/$E$7,2)*$F$7*$G$7,2),0)</f>
        <v>0</v>
      </c>
      <c r="F49" s="53">
        <f t="shared" si="2"/>
        <v>0</v>
      </c>
    </row>
    <row r="50" spans="3:6" ht="15">
      <c r="C50" s="48">
        <v>38</v>
      </c>
      <c r="D50" s="36">
        <f>IF(('общие характеристики'!$T54+'общие характеристики'!$U54)&gt;0,ROUND(($C$7*$D$7*'общие характеристики'!$T54+$C$8*$D$7*'общие характеристики'!$U54)*(VLOOKUP('общие характеристики'!$C54,затраты!$H$7:$I$13,2,FALSE)),2),0)</f>
        <v>0</v>
      </c>
      <c r="E50" s="52">
        <f>IF('общие характеристики'!$C54&gt;0,ROUND(VLOOKUP('общие характеристики'!$C54,затраты!$H$7:$I$13,2,FALSE)*ROUND('общие характеристики'!$W54/$E$7,2)*$F$7*$G$7,2),0)</f>
        <v>0</v>
      </c>
      <c r="F50" s="53">
        <f t="shared" si="2"/>
        <v>0</v>
      </c>
    </row>
    <row r="51" spans="3:6" ht="15">
      <c r="C51" s="48">
        <v>39</v>
      </c>
      <c r="D51" s="36">
        <f>IF(('общие характеристики'!$T55+'общие характеристики'!$U55)&gt;0,ROUND(($C$7*$D$7*'общие характеристики'!$T55+$C$8*$D$7*'общие характеристики'!$U55)*(VLOOKUP('общие характеристики'!$C55,затраты!$H$7:$I$13,2,FALSE)),2),0)</f>
        <v>0</v>
      </c>
      <c r="E51" s="52">
        <f>IF('общие характеристики'!$C55&gt;0,ROUND(VLOOKUP('общие характеристики'!$C55,затраты!$H$7:$I$13,2,FALSE)*ROUND('общие характеристики'!$W55/$E$7,2)*$F$7*$G$7,2),0)</f>
        <v>0</v>
      </c>
      <c r="F51" s="53">
        <f t="shared" si="2"/>
        <v>0</v>
      </c>
    </row>
    <row r="52" spans="3:6" ht="15">
      <c r="C52" s="48">
        <v>40</v>
      </c>
      <c r="D52" s="36">
        <f>IF(('общие характеристики'!$T56+'общие характеристики'!$U56)&gt;0,ROUND(($C$7*$D$7*'общие характеристики'!$T56+$C$8*$D$7*'общие характеристики'!$U56)*(VLOOKUP('общие характеристики'!$C56,затраты!$H$7:$I$13,2,FALSE)),2),0)</f>
        <v>0</v>
      </c>
      <c r="E52" s="52">
        <f>IF('общие характеристики'!$C56&gt;0,ROUND(VLOOKUP('общие характеристики'!$C56,затраты!$H$7:$I$13,2,FALSE)*ROUND('общие характеристики'!$W56/$E$7,2)*$F$7*$G$7,2),0)</f>
        <v>0</v>
      </c>
      <c r="F52" s="53">
        <f t="shared" si="2"/>
        <v>0</v>
      </c>
    </row>
    <row r="53" spans="3:6" ht="15">
      <c r="C53" s="48">
        <v>41</v>
      </c>
      <c r="D53" s="36">
        <f>IF(('общие характеристики'!$T57+'общие характеристики'!$U57)&gt;0,ROUND(($C$7*$D$7*'общие характеристики'!$T57+$C$8*$D$7*'общие характеристики'!$U57)*(VLOOKUP('общие характеристики'!$C57,затраты!$H$7:$I$13,2,FALSE)),2),0)</f>
        <v>0</v>
      </c>
      <c r="E53" s="52">
        <f>IF('общие характеристики'!$C57&gt;0,ROUND(VLOOKUP('общие характеристики'!$C57,затраты!$H$7:$I$13,2,FALSE)*ROUND('общие характеристики'!$W57/$E$7,2)*$F$7*$G$7,2),0)</f>
        <v>0</v>
      </c>
      <c r="F53" s="53">
        <f t="shared" si="2"/>
        <v>0</v>
      </c>
    </row>
    <row r="54" spans="3:6" ht="15">
      <c r="C54" s="48">
        <v>42</v>
      </c>
      <c r="D54" s="36">
        <f>IF(('общие характеристики'!$T58+'общие характеристики'!$U58)&gt;0,ROUND(($C$7*$D$7*'общие характеристики'!$T58+$C$8*$D$7*'общие характеристики'!$U58)*(VLOOKUP('общие характеристики'!$C58,затраты!$H$7:$I$13,2,FALSE)),2),0)</f>
        <v>0</v>
      </c>
      <c r="E54" s="52">
        <f>IF('общие характеристики'!$C58&gt;0,ROUND(VLOOKUP('общие характеристики'!$C58,затраты!$H$7:$I$13,2,FALSE)*ROUND('общие характеристики'!$W58/$E$7,2)*$F$7*$G$7,2),0)</f>
        <v>0</v>
      </c>
      <c r="F54" s="53">
        <f t="shared" si="2"/>
        <v>0</v>
      </c>
    </row>
    <row r="55" spans="3:6" ht="15">
      <c r="C55" s="48">
        <v>43</v>
      </c>
      <c r="D55" s="36">
        <f>IF(('общие характеристики'!$T59+'общие характеристики'!$U59)&gt;0,ROUND(($C$7*$D$7*'общие характеристики'!$T59+$C$8*$D$7*'общие характеристики'!$U59)*(VLOOKUP('общие характеристики'!$C59,затраты!$H$7:$I$13,2,FALSE)),2),0)</f>
        <v>0</v>
      </c>
      <c r="E55" s="52">
        <f>IF('общие характеристики'!$C59&gt;0,ROUND(VLOOKUP('общие характеристики'!$C59,затраты!$H$7:$I$13,2,FALSE)*ROUND('общие характеристики'!$W59/$E$7,2)*$F$7*$G$7,2),0)</f>
        <v>0</v>
      </c>
      <c r="F55" s="53">
        <f t="shared" si="2"/>
        <v>0</v>
      </c>
    </row>
    <row r="56" spans="3:6" ht="15">
      <c r="C56" s="48">
        <v>44</v>
      </c>
      <c r="D56" s="36">
        <f>IF(('общие характеристики'!$T60+'общие характеристики'!$U60)&gt;0,ROUND(($C$7*$D$7*'общие характеристики'!$T60+$C$8*$D$7*'общие характеристики'!$U60)*(VLOOKUP('общие характеристики'!$C60,затраты!$H$7:$I$13,2,FALSE)),2),0)</f>
        <v>0</v>
      </c>
      <c r="E56" s="52">
        <f>IF('общие характеристики'!$C60&gt;0,ROUND(VLOOKUP('общие характеристики'!$C60,затраты!$H$7:$I$13,2,FALSE)*ROUND('общие характеристики'!$W60/$E$7,2)*$F$7*$G$7,2),0)</f>
        <v>0</v>
      </c>
      <c r="F56" s="53">
        <f t="shared" si="2"/>
        <v>0</v>
      </c>
    </row>
    <row r="57" spans="3:6" ht="15">
      <c r="C57" s="48">
        <v>45</v>
      </c>
      <c r="D57" s="36">
        <f>IF(('общие характеристики'!$T61+'общие характеристики'!$U61)&gt;0,ROUND(($C$7*$D$7*'общие характеристики'!$T61+$C$8*$D$7*'общие характеристики'!$U61)*(VLOOKUP('общие характеристики'!$C61,затраты!$H$7:$I$13,2,FALSE)),2),0)</f>
        <v>0</v>
      </c>
      <c r="E57" s="52">
        <f>IF('общие характеристики'!$C61&gt;0,ROUND(VLOOKUP('общие характеристики'!$C61,затраты!$H$7:$I$13,2,FALSE)*ROUND('общие характеристики'!$W61/$E$7,2)*$F$7*$G$7,2),0)</f>
        <v>0</v>
      </c>
      <c r="F57" s="53">
        <f t="shared" si="2"/>
        <v>0</v>
      </c>
    </row>
    <row r="58" spans="3:6" ht="15">
      <c r="C58" s="48">
        <v>46</v>
      </c>
      <c r="D58" s="36">
        <f>IF(('общие характеристики'!$T62+'общие характеристики'!$U62)&gt;0,ROUND(($C$7*$D$7*'общие характеристики'!$T62+$C$8*$D$7*'общие характеристики'!$U62)*(VLOOKUP('общие характеристики'!$C62,затраты!$H$7:$I$13,2,FALSE)),2),0)</f>
        <v>0</v>
      </c>
      <c r="E58" s="52">
        <f>IF('общие характеристики'!$C62&gt;0,ROUND(VLOOKUP('общие характеристики'!$C62,затраты!$H$7:$I$13,2,FALSE)*ROUND('общие характеристики'!$W62/$E$7,2)*$F$7*$G$7,2),0)</f>
        <v>0</v>
      </c>
      <c r="F58" s="53">
        <f t="shared" si="2"/>
        <v>0</v>
      </c>
    </row>
    <row r="59" spans="3:6" ht="15">
      <c r="C59" s="48">
        <v>47</v>
      </c>
      <c r="D59" s="36">
        <f>IF(('общие характеристики'!$T63+'общие характеристики'!$U63)&gt;0,ROUND(($C$7*$D$7*'общие характеристики'!$T63+$C$8*$D$7*'общие характеристики'!$U63)*(VLOOKUP('общие характеристики'!$C63,затраты!$H$7:$I$13,2,FALSE)),2),0)</f>
        <v>0</v>
      </c>
      <c r="E59" s="52">
        <f>IF('общие характеристики'!$C63&gt;0,ROUND(VLOOKUP('общие характеристики'!$C63,затраты!$H$7:$I$13,2,FALSE)*ROUND('общие характеристики'!$W63/$E$7,2)*$F$7*$G$7,2),0)</f>
        <v>0</v>
      </c>
      <c r="F59" s="53">
        <f t="shared" si="2"/>
        <v>0</v>
      </c>
    </row>
    <row r="60" spans="3:6" ht="15">
      <c r="C60" s="48">
        <v>48</v>
      </c>
      <c r="D60" s="36">
        <f>IF(('общие характеристики'!$T64+'общие характеристики'!$U64)&gt;0,ROUND(($C$7*$D$7*'общие характеристики'!$T64+$C$8*$D$7*'общие характеристики'!$U64)*(VLOOKUP('общие характеристики'!$C64,затраты!$H$7:$I$13,2,FALSE)),2),0)</f>
        <v>0</v>
      </c>
      <c r="E60" s="52">
        <f>IF('общие характеристики'!$C64&gt;0,ROUND(VLOOKUP('общие характеристики'!$C64,затраты!$H$7:$I$13,2,FALSE)*ROUND('общие характеристики'!$W64/$E$7,2)*$F$7*$G$7,2),0)</f>
        <v>0</v>
      </c>
      <c r="F60" s="53">
        <f t="shared" si="2"/>
        <v>0</v>
      </c>
    </row>
    <row r="61" spans="3:6" ht="15">
      <c r="C61" s="48">
        <v>49</v>
      </c>
      <c r="D61" s="36">
        <f>IF(('общие характеристики'!$T65+'общие характеристики'!$U65)&gt;0,ROUND(($C$7*$D$7*'общие характеристики'!$T65+$C$8*$D$7*'общие характеристики'!$U65)*(VLOOKUP('общие характеристики'!$C65,затраты!$H$7:$I$13,2,FALSE)),2),0)</f>
        <v>0</v>
      </c>
      <c r="E61" s="52">
        <f>IF('общие характеристики'!$C65&gt;0,ROUND(VLOOKUP('общие характеристики'!$C65,затраты!$H$7:$I$13,2,FALSE)*ROUND('общие характеристики'!$W65/$E$7,2)*$F$7*$G$7,2),0)</f>
        <v>0</v>
      </c>
      <c r="F61" s="53">
        <f t="shared" si="2"/>
        <v>0</v>
      </c>
    </row>
    <row r="62" spans="3:6" ht="15">
      <c r="C62" s="48">
        <v>50</v>
      </c>
      <c r="D62" s="36">
        <f>IF(('общие характеристики'!$T66+'общие характеристики'!$U66)&gt;0,ROUND(($C$7*$D$7*'общие характеристики'!$T66+$C$8*$D$7*'общие характеристики'!$U66)*(VLOOKUP('общие характеристики'!$C66,затраты!$H$7:$I$13,2,FALSE)),2),0)</f>
        <v>0</v>
      </c>
      <c r="E62" s="52">
        <f>IF('общие характеристики'!$C66&gt;0,ROUND(VLOOKUP('общие характеристики'!$C66,затраты!$H$7:$I$13,2,FALSE)*ROUND('общие характеристики'!$W66/$E$7,2)*$F$7*$G$7,2),0)</f>
        <v>0</v>
      </c>
      <c r="F62" s="53">
        <f t="shared" si="2"/>
        <v>0</v>
      </c>
    </row>
    <row r="63" spans="3:6" ht="15">
      <c r="C63" s="48">
        <v>51</v>
      </c>
      <c r="D63" s="36">
        <f>IF(('общие характеристики'!$T67+'общие характеристики'!$U67)&gt;0,ROUND(($C$7*$D$7*'общие характеристики'!$T67+$C$8*$D$7*'общие характеристики'!$U67)*(VLOOKUP('общие характеристики'!$C67,затраты!$H$7:$I$13,2,FALSE)),2),0)</f>
        <v>0</v>
      </c>
      <c r="E63" s="52">
        <f>IF('общие характеристики'!$C67&gt;0,ROUND(VLOOKUP('общие характеристики'!$C67,затраты!$H$7:$I$13,2,FALSE)*ROUND('общие характеристики'!$W67/$E$7,2)*$F$7*$G$7,2),0)</f>
        <v>0</v>
      </c>
      <c r="F63" s="53">
        <f t="shared" si="2"/>
        <v>0</v>
      </c>
    </row>
    <row r="64" spans="3:6" ht="15">
      <c r="C64" s="48">
        <v>52</v>
      </c>
      <c r="D64" s="36">
        <f>IF(('общие характеристики'!$T68+'общие характеристики'!$U68)&gt;0,ROUND(($C$7*$D$7*'общие характеристики'!$T68+$C$8*$D$7*'общие характеристики'!$U68)*(VLOOKUP('общие характеристики'!$C68,затраты!$H$7:$I$13,2,FALSE)),2),0)</f>
        <v>0</v>
      </c>
      <c r="E64" s="52">
        <f>IF('общие характеристики'!$C68&gt;0,ROUND(VLOOKUP('общие характеристики'!$C68,затраты!$H$7:$I$13,2,FALSE)*ROUND('общие характеристики'!$W68/$E$7,2)*$F$7*$G$7,2),0)</f>
        <v>0</v>
      </c>
      <c r="F64" s="53">
        <f t="shared" si="2"/>
        <v>0</v>
      </c>
    </row>
    <row r="65" spans="3:6" ht="15">
      <c r="C65" s="48">
        <v>53</v>
      </c>
      <c r="D65" s="36">
        <f>IF(('общие характеристики'!$T69+'общие характеристики'!$U69)&gt;0,ROUND(($C$7*$D$7*'общие характеристики'!$T69+$C$8*$D$7*'общие характеристики'!$U69)*(VLOOKUP('общие характеристики'!$C69,затраты!$H$7:$I$13,2,FALSE)),2),0)</f>
        <v>0</v>
      </c>
      <c r="E65" s="52">
        <f>IF('общие характеристики'!$C69&gt;0,ROUND(VLOOKUP('общие характеристики'!$C69,затраты!$H$7:$I$13,2,FALSE)*ROUND('общие характеристики'!$W69/$E$7,2)*$F$7*$G$7,2),0)</f>
        <v>0</v>
      </c>
      <c r="F65" s="53">
        <f t="shared" si="2"/>
        <v>0</v>
      </c>
    </row>
    <row r="66" spans="3:6" ht="15">
      <c r="C66" s="48">
        <v>54</v>
      </c>
      <c r="D66" s="36">
        <f>IF(('общие характеристики'!$T70+'общие характеристики'!$U70)&gt;0,ROUND(($C$7*$D$7*'общие характеристики'!$T70+$C$8*$D$7*'общие характеристики'!$U70)*(VLOOKUP('общие характеристики'!$C70,затраты!$H$7:$I$13,2,FALSE)),2),0)</f>
        <v>0</v>
      </c>
      <c r="E66" s="52">
        <f>IF('общие характеристики'!$C70&gt;0,ROUND(VLOOKUP('общие характеристики'!$C70,затраты!$H$7:$I$13,2,FALSE)*ROUND('общие характеристики'!$W70/$E$7,2)*$F$7*$G$7,2),0)</f>
        <v>0</v>
      </c>
      <c r="F66" s="53">
        <f t="shared" si="2"/>
        <v>0</v>
      </c>
    </row>
    <row r="67" spans="3:6" ht="15">
      <c r="C67" s="48">
        <v>55</v>
      </c>
      <c r="D67" s="36">
        <f>IF(('общие характеристики'!$T71+'общие характеристики'!$U71)&gt;0,ROUND(($C$7*$D$7*'общие характеристики'!$T71+$C$8*$D$7*'общие характеристики'!$U71)*(VLOOKUP('общие характеристики'!$C71,затраты!$H$7:$I$13,2,FALSE)),2),0)</f>
        <v>0</v>
      </c>
      <c r="E67" s="52">
        <f>IF('общие характеристики'!$C71&gt;0,ROUND(VLOOKUP('общие характеристики'!$C71,затраты!$H$7:$I$13,2,FALSE)*ROUND('общие характеристики'!$W71/$E$7,2)*$F$7*$G$7,2),0)</f>
        <v>0</v>
      </c>
      <c r="F67" s="53">
        <f t="shared" si="2"/>
        <v>0</v>
      </c>
    </row>
    <row r="68" spans="3:6" ht="15">
      <c r="C68" s="48">
        <v>56</v>
      </c>
      <c r="D68" s="36">
        <f>IF(('общие характеристики'!$T72+'общие характеристики'!$U72)&gt;0,ROUND(($C$7*$D$7*'общие характеристики'!$T72+$C$8*$D$7*'общие характеристики'!$U72)*(VLOOKUP('общие характеристики'!$C72,затраты!$H$7:$I$13,2,FALSE)),2),0)</f>
        <v>0</v>
      </c>
      <c r="E68" s="52">
        <f>IF('общие характеристики'!$C72&gt;0,ROUND(VLOOKUP('общие характеристики'!$C72,затраты!$H$7:$I$13,2,FALSE)*ROUND('общие характеристики'!$W72/$E$7,2)*$F$7*$G$7,2),0)</f>
        <v>0</v>
      </c>
      <c r="F68" s="53">
        <f t="shared" si="2"/>
        <v>0</v>
      </c>
    </row>
    <row r="69" spans="3:6" ht="15">
      <c r="C69" s="48">
        <v>57</v>
      </c>
      <c r="D69" s="36">
        <f>IF(('общие характеристики'!$T73+'общие характеристики'!$U73)&gt;0,ROUND(($C$7*$D$7*'общие характеристики'!$T73+$C$8*$D$7*'общие характеристики'!$U73)*(VLOOKUP('общие характеристики'!$C73,затраты!$H$7:$I$13,2,FALSE)),2),0)</f>
        <v>0</v>
      </c>
      <c r="E69" s="52">
        <f>IF('общие характеристики'!$C73&gt;0,ROUND(VLOOKUP('общие характеристики'!$C73,затраты!$H$7:$I$13,2,FALSE)*ROUND('общие характеристики'!$W73/$E$7,2)*$F$7*$G$7,2),0)</f>
        <v>0</v>
      </c>
      <c r="F69" s="53">
        <f t="shared" si="2"/>
        <v>0</v>
      </c>
    </row>
    <row r="70" spans="3:6" ht="15">
      <c r="C70" s="48">
        <v>58</v>
      </c>
      <c r="D70" s="36">
        <f>IF(('общие характеристики'!$T74+'общие характеристики'!$U74)&gt;0,ROUND(($C$7*$D$7*'общие характеристики'!$T74+$C$8*$D$7*'общие характеристики'!$U74)*(VLOOKUP('общие характеристики'!$C74,затраты!$H$7:$I$13,2,FALSE)),2),0)</f>
        <v>0</v>
      </c>
      <c r="E70" s="52">
        <f>IF('общие характеристики'!$C74&gt;0,ROUND(VLOOKUP('общие характеристики'!$C74,затраты!$H$7:$I$13,2,FALSE)*ROUND('общие характеристики'!$W74/$E$7,2)*$F$7*$G$7,2),0)</f>
        <v>0</v>
      </c>
      <c r="F70" s="53">
        <f t="shared" si="2"/>
        <v>0</v>
      </c>
    </row>
    <row r="71" spans="3:6" ht="15">
      <c r="C71" s="48">
        <v>59</v>
      </c>
      <c r="D71" s="36">
        <f>IF(('общие характеристики'!$T75+'общие характеристики'!$U75)&gt;0,ROUND(($C$7*$D$7*'общие характеристики'!$T75+$C$8*$D$7*'общие характеристики'!$U75)*(VLOOKUP('общие характеристики'!$C75,затраты!$H$7:$I$13,2,FALSE)),2),0)</f>
        <v>0</v>
      </c>
      <c r="E71" s="52">
        <f>IF('общие характеристики'!$C75&gt;0,ROUND(VLOOKUP('общие характеристики'!$C75,затраты!$H$7:$I$13,2,FALSE)*ROUND('общие характеристики'!$W75/$E$7,2)*$F$7*$G$7,2),0)</f>
        <v>0</v>
      </c>
      <c r="F71" s="53">
        <f t="shared" si="2"/>
        <v>0</v>
      </c>
    </row>
    <row r="72" spans="3:6" ht="15">
      <c r="C72" s="48">
        <v>60</v>
      </c>
      <c r="D72" s="36">
        <f>IF(('общие характеристики'!$T76+'общие характеристики'!$U76)&gt;0,ROUND(($C$7*$D$7*'общие характеристики'!$T76+$C$8*$D$7*'общие характеристики'!$U76)*(VLOOKUP('общие характеристики'!$C76,затраты!$H$7:$I$13,2,FALSE)),2),0)</f>
        <v>0</v>
      </c>
      <c r="E72" s="52">
        <f>IF('общие характеристики'!$C76&gt;0,ROUND(VLOOKUP('общие характеристики'!$C76,затраты!$H$7:$I$13,2,FALSE)*ROUND('общие характеристики'!$W76/$E$7,2)*$F$7*$G$7,2),0)</f>
        <v>0</v>
      </c>
      <c r="F72" s="53">
        <f t="shared" si="2"/>
        <v>0</v>
      </c>
    </row>
    <row r="73" spans="3:6" ht="15">
      <c r="C73" s="48">
        <v>61</v>
      </c>
      <c r="D73" s="36">
        <f>IF(('общие характеристики'!$T77+'общие характеристики'!$U77)&gt;0,ROUND(($C$7*$D$7*'общие характеристики'!$T77+$C$8*$D$7*'общие характеристики'!$U77)*(VLOOKUP('общие характеристики'!$C77,затраты!$H$7:$I$13,2,FALSE)),2),0)</f>
        <v>0</v>
      </c>
      <c r="E73" s="52">
        <f>IF('общие характеристики'!$C77&gt;0,ROUND(VLOOKUP('общие характеристики'!$C77,затраты!$H$7:$I$13,2,FALSE)*ROUND('общие характеристики'!$W77/$E$7,2)*$F$7*$G$7,2),0)</f>
        <v>0</v>
      </c>
      <c r="F73" s="53">
        <f t="shared" si="2"/>
        <v>0</v>
      </c>
    </row>
    <row r="74" spans="3:6" ht="15">
      <c r="C74" s="48">
        <v>62</v>
      </c>
      <c r="D74" s="36">
        <f>IF(('общие характеристики'!$T78+'общие характеристики'!$U78)&gt;0,ROUND(($C$7*$D$7*'общие характеристики'!$T78+$C$8*$D$7*'общие характеристики'!$U78)*(VLOOKUP('общие характеристики'!$C78,затраты!$H$7:$I$13,2,FALSE)),2),0)</f>
        <v>0</v>
      </c>
      <c r="E74" s="52">
        <f>IF('общие характеристики'!$C78&gt;0,ROUND(VLOOKUP('общие характеристики'!$C78,затраты!$H$7:$I$13,2,FALSE)*ROUND('общие характеристики'!$W78/$E$7,2)*$F$7*$G$7,2),0)</f>
        <v>0</v>
      </c>
      <c r="F74" s="53">
        <f t="shared" si="2"/>
        <v>0</v>
      </c>
    </row>
    <row r="75" spans="3:6" ht="15">
      <c r="C75" s="48">
        <v>63</v>
      </c>
      <c r="D75" s="36">
        <f>IF(('общие характеристики'!$T79+'общие характеристики'!$U79)&gt;0,ROUND(($C$7*$D$7*'общие характеристики'!$T79+$C$8*$D$7*'общие характеристики'!$U79)*(VLOOKUP('общие характеристики'!$C79,затраты!$H$7:$I$13,2,FALSE)),2),0)</f>
        <v>0</v>
      </c>
      <c r="E75" s="52">
        <f>IF('общие характеристики'!$C79&gt;0,ROUND(VLOOKUP('общие характеристики'!$C79,затраты!$H$7:$I$13,2,FALSE)*ROUND('общие характеристики'!$W79/$E$7,2)*$F$7*$G$7,2),0)</f>
        <v>0</v>
      </c>
      <c r="F75" s="53">
        <f t="shared" si="2"/>
        <v>0</v>
      </c>
    </row>
    <row r="76" spans="3:6" ht="15">
      <c r="C76" s="48">
        <v>64</v>
      </c>
      <c r="D76" s="36">
        <f>IF(('общие характеристики'!$T80+'общие характеристики'!$U80)&gt;0,ROUND(($C$7*$D$7*'общие характеристики'!$T80+$C$8*$D$7*'общие характеристики'!$U80)*(VLOOKUP('общие характеристики'!$C80,затраты!$H$7:$I$13,2,FALSE)),2),0)</f>
        <v>0</v>
      </c>
      <c r="E76" s="52">
        <f>IF('общие характеристики'!$C80&gt;0,ROUND(VLOOKUP('общие характеристики'!$C80,затраты!$H$7:$I$13,2,FALSE)*ROUND('общие характеристики'!$W80/$E$7,2)*$F$7*$G$7,2),0)</f>
        <v>0</v>
      </c>
      <c r="F76" s="53">
        <f t="shared" si="2"/>
        <v>0</v>
      </c>
    </row>
    <row r="77" spans="3:6" ht="15">
      <c r="C77" s="48">
        <v>65</v>
      </c>
      <c r="D77" s="36">
        <f>IF(('общие характеристики'!$T81+'общие характеристики'!$U81)&gt;0,ROUND(($C$7*$D$7*'общие характеристики'!$T81+$C$8*$D$7*'общие характеристики'!$U81)*(VLOOKUP('общие характеристики'!$C81,затраты!$H$7:$I$13,2,FALSE)),2),0)</f>
        <v>0</v>
      </c>
      <c r="E77" s="52">
        <f>IF('общие характеристики'!$C81&gt;0,ROUND(VLOOKUP('общие характеристики'!$C81,затраты!$H$7:$I$13,2,FALSE)*ROUND('общие характеристики'!$W81/$E$7,2)*$F$7*$G$7,2),0)</f>
        <v>0</v>
      </c>
      <c r="F77" s="53">
        <f t="shared" si="2"/>
        <v>0</v>
      </c>
    </row>
    <row r="78" spans="3:6" ht="15">
      <c r="C78" s="48">
        <v>66</v>
      </c>
      <c r="D78" s="36">
        <f>IF(('общие характеристики'!$T82+'общие характеристики'!$U82)&gt;0,ROUND(($C$7*$D$7*'общие характеристики'!$T82+$C$8*$D$7*'общие характеристики'!$U82)*(VLOOKUP('общие характеристики'!$C82,затраты!$H$7:$I$13,2,FALSE)),2),0)</f>
        <v>0</v>
      </c>
      <c r="E78" s="52">
        <f>IF('общие характеристики'!$C82&gt;0,ROUND(VLOOKUP('общие характеристики'!$C82,затраты!$H$7:$I$13,2,FALSE)*ROUND('общие характеристики'!$W82/$E$7,2)*$F$7*$G$7,2),0)</f>
        <v>0</v>
      </c>
      <c r="F78" s="53">
        <f aca="true" t="shared" si="3" ref="F78:F112">ROUND($D78+$E78,2)</f>
        <v>0</v>
      </c>
    </row>
    <row r="79" spans="3:6" ht="15">
      <c r="C79" s="48">
        <v>67</v>
      </c>
      <c r="D79" s="36">
        <f>IF(('общие характеристики'!$T83+'общие характеристики'!$U83)&gt;0,ROUND(($C$7*$D$7*'общие характеристики'!$T83+$C$8*$D$7*'общие характеристики'!$U83)*(VLOOKUP('общие характеристики'!$C83,затраты!$H$7:$I$13,2,FALSE)),2),0)</f>
        <v>0</v>
      </c>
      <c r="E79" s="52">
        <f>IF('общие характеристики'!$C83&gt;0,ROUND(VLOOKUP('общие характеристики'!$C83,затраты!$H$7:$I$13,2,FALSE)*ROUND('общие характеристики'!$W83/$E$7,2)*$F$7*$G$7,2),0)</f>
        <v>0</v>
      </c>
      <c r="F79" s="53">
        <f t="shared" si="3"/>
        <v>0</v>
      </c>
    </row>
    <row r="80" spans="3:6" ht="15">
      <c r="C80" s="48">
        <v>68</v>
      </c>
      <c r="D80" s="36">
        <f>IF(('общие характеристики'!$T84+'общие характеристики'!$U84)&gt;0,ROUND(($C$7*$D$7*'общие характеристики'!$T84+$C$8*$D$7*'общие характеристики'!$U84)*(VLOOKUP('общие характеристики'!$C84,затраты!$H$7:$I$13,2,FALSE)),2),0)</f>
        <v>0</v>
      </c>
      <c r="E80" s="52">
        <f>IF('общие характеристики'!$C84&gt;0,ROUND(VLOOKUP('общие характеристики'!$C84,затраты!$H$7:$I$13,2,FALSE)*ROUND('общие характеристики'!$W84/$E$7,2)*$F$7*$G$7,2),0)</f>
        <v>0</v>
      </c>
      <c r="F80" s="53">
        <f t="shared" si="3"/>
        <v>0</v>
      </c>
    </row>
    <row r="81" spans="3:6" ht="15">
      <c r="C81" s="48">
        <v>69</v>
      </c>
      <c r="D81" s="36">
        <f>IF(('общие характеристики'!$T85+'общие характеристики'!$U85)&gt;0,ROUND(($C$7*$D$7*'общие характеристики'!$T85+$C$8*$D$7*'общие характеристики'!$U85)*(VLOOKUP('общие характеристики'!$C85,затраты!$H$7:$I$13,2,FALSE)),2),0)</f>
        <v>0</v>
      </c>
      <c r="E81" s="52">
        <f>IF('общие характеристики'!$C85&gt;0,ROUND(VLOOKUP('общие характеристики'!$C85,затраты!$H$7:$I$13,2,FALSE)*ROUND('общие характеристики'!$W85/$E$7,2)*$F$7*$G$7,2),0)</f>
        <v>0</v>
      </c>
      <c r="F81" s="53">
        <f t="shared" si="3"/>
        <v>0</v>
      </c>
    </row>
    <row r="82" spans="3:6" ht="15">
      <c r="C82" s="48">
        <v>70</v>
      </c>
      <c r="D82" s="36">
        <f>IF(('общие характеристики'!$T86+'общие характеристики'!$U86)&gt;0,ROUND(($C$7*$D$7*'общие характеристики'!$T86+$C$8*$D$7*'общие характеристики'!$U86)*(VLOOKUP('общие характеристики'!$C86,затраты!$H$7:$I$13,2,FALSE)),2),0)</f>
        <v>0</v>
      </c>
      <c r="E82" s="52">
        <f>IF('общие характеристики'!$C86&gt;0,ROUND(VLOOKUP('общие характеристики'!$C86,затраты!$H$7:$I$13,2,FALSE)*ROUND('общие характеристики'!$W86/$E$7,2)*$F$7*$G$7,2),0)</f>
        <v>0</v>
      </c>
      <c r="F82" s="53">
        <f t="shared" si="3"/>
        <v>0</v>
      </c>
    </row>
    <row r="83" spans="3:6" ht="15">
      <c r="C83" s="48">
        <v>71</v>
      </c>
      <c r="D83" s="36">
        <f>IF(('общие характеристики'!$T87+'общие характеристики'!$U87)&gt;0,ROUND(($C$7*$D$7*'общие характеристики'!$T87+$C$8*$D$7*'общие характеристики'!$U87)*(VLOOKUP('общие характеристики'!$C87,затраты!$H$7:$I$13,2,FALSE)),2),0)</f>
        <v>0</v>
      </c>
      <c r="E83" s="52">
        <f>IF('общие характеристики'!$C87&gt;0,ROUND(VLOOKUP('общие характеристики'!$C87,затраты!$H$7:$I$13,2,FALSE)*ROUND('общие характеристики'!$W87/$E$7,2)*$F$7*$G$7,2),0)</f>
        <v>0</v>
      </c>
      <c r="F83" s="53">
        <f t="shared" si="3"/>
        <v>0</v>
      </c>
    </row>
    <row r="84" spans="3:6" ht="15">
      <c r="C84" s="48">
        <v>72</v>
      </c>
      <c r="D84" s="36">
        <f>IF(('общие характеристики'!$T88+'общие характеристики'!$U88)&gt;0,ROUND(($C$7*$D$7*'общие характеристики'!$T88+$C$8*$D$7*'общие характеристики'!$U88)*(VLOOKUP('общие характеристики'!$C88,затраты!$H$7:$I$13,2,FALSE)),2),0)</f>
        <v>0</v>
      </c>
      <c r="E84" s="52">
        <f>IF('общие характеристики'!$C88&gt;0,ROUND(VLOOKUP('общие характеристики'!$C88,затраты!$H$7:$I$13,2,FALSE)*ROUND('общие характеристики'!$W88/$E$7,2)*$F$7*$G$7,2),0)</f>
        <v>0</v>
      </c>
      <c r="F84" s="53">
        <f t="shared" si="3"/>
        <v>0</v>
      </c>
    </row>
    <row r="85" spans="3:6" ht="15">
      <c r="C85" s="48">
        <v>73</v>
      </c>
      <c r="D85" s="36">
        <f>IF(('общие характеристики'!$T89+'общие характеристики'!$U89)&gt;0,ROUND(($C$7*$D$7*'общие характеристики'!$T89+$C$8*$D$7*'общие характеристики'!$U89)*(VLOOKUP('общие характеристики'!$C89,затраты!$H$7:$I$13,2,FALSE)),2),0)</f>
        <v>0</v>
      </c>
      <c r="E85" s="52">
        <f>IF('общие характеристики'!$C89&gt;0,ROUND(VLOOKUP('общие характеристики'!$C89,затраты!$H$7:$I$13,2,FALSE)*ROUND('общие характеристики'!$W89/$E$7,2)*$F$7*$G$7,2),0)</f>
        <v>0</v>
      </c>
      <c r="F85" s="53">
        <f t="shared" si="3"/>
        <v>0</v>
      </c>
    </row>
    <row r="86" spans="3:6" ht="15">
      <c r="C86" s="48">
        <v>74</v>
      </c>
      <c r="D86" s="36">
        <f>IF(('общие характеристики'!$T90+'общие характеристики'!$U90)&gt;0,ROUND(($C$7*$D$7*'общие характеристики'!$T90+$C$8*$D$7*'общие характеристики'!$U90)*(VLOOKUP('общие характеристики'!$C90,затраты!$H$7:$I$13,2,FALSE)),2),0)</f>
        <v>0</v>
      </c>
      <c r="E86" s="52">
        <f>IF('общие характеристики'!$C90&gt;0,ROUND(VLOOKUP('общие характеристики'!$C90,затраты!$H$7:$I$13,2,FALSE)*ROUND('общие характеристики'!$W90/$E$7,2)*$F$7*$G$7,2),0)</f>
        <v>0</v>
      </c>
      <c r="F86" s="53">
        <f t="shared" si="3"/>
        <v>0</v>
      </c>
    </row>
    <row r="87" spans="3:6" ht="15">
      <c r="C87" s="48">
        <v>75</v>
      </c>
      <c r="D87" s="36">
        <f>IF(('общие характеристики'!$T91+'общие характеристики'!$U91)&gt;0,ROUND(($C$7*$D$7*'общие характеристики'!$T91+$C$8*$D$7*'общие характеристики'!$U91)*(VLOOKUP('общие характеристики'!$C91,затраты!$H$7:$I$13,2,FALSE)),2),0)</f>
        <v>0</v>
      </c>
      <c r="E87" s="52">
        <f>IF('общие характеристики'!$C91&gt;0,ROUND(VLOOKUP('общие характеристики'!$C91,затраты!$H$7:$I$13,2,FALSE)*ROUND('общие характеристики'!$W91/$E$7,2)*$F$7*$G$7,2),0)</f>
        <v>0</v>
      </c>
      <c r="F87" s="53">
        <f t="shared" si="3"/>
        <v>0</v>
      </c>
    </row>
    <row r="88" spans="3:6" ht="15">
      <c r="C88" s="48">
        <v>76</v>
      </c>
      <c r="D88" s="36">
        <f>IF(('общие характеристики'!$T92+'общие характеристики'!$U92)&gt;0,ROUND(($C$7*$D$7*'общие характеристики'!$T92+$C$8*$D$7*'общие характеристики'!$U92)*(VLOOKUP('общие характеристики'!$C92,затраты!$H$7:$I$13,2,FALSE)),2),0)</f>
        <v>0</v>
      </c>
      <c r="E88" s="52">
        <f>IF('общие характеристики'!$C92&gt;0,ROUND(VLOOKUP('общие характеристики'!$C92,затраты!$H$7:$I$13,2,FALSE)*ROUND('общие характеристики'!$W92/$E$7,2)*$F$7*$G$7,2),0)</f>
        <v>0</v>
      </c>
      <c r="F88" s="53">
        <f t="shared" si="3"/>
        <v>0</v>
      </c>
    </row>
    <row r="89" spans="3:6" ht="15">
      <c r="C89" s="48">
        <v>77</v>
      </c>
      <c r="D89" s="36">
        <f>IF(('общие характеристики'!$T93+'общие характеристики'!$U93)&gt;0,ROUND(($C$7*$D$7*'общие характеристики'!$T93+$C$8*$D$7*'общие характеристики'!$U93)*(VLOOKUP('общие характеристики'!$C93,затраты!$H$7:$I$13,2,FALSE)),2),0)</f>
        <v>0</v>
      </c>
      <c r="E89" s="52">
        <f>IF('общие характеристики'!$C93&gt;0,ROUND(VLOOKUP('общие характеристики'!$C93,затраты!$H$7:$I$13,2,FALSE)*ROUND('общие характеристики'!$W93/$E$7,2)*$F$7*$G$7,2),0)</f>
        <v>0</v>
      </c>
      <c r="F89" s="53">
        <f t="shared" si="3"/>
        <v>0</v>
      </c>
    </row>
    <row r="90" spans="3:6" ht="15">
      <c r="C90" s="48">
        <v>78</v>
      </c>
      <c r="D90" s="36">
        <f>IF(('общие характеристики'!$T94+'общие характеристики'!$U94)&gt;0,ROUND(($C$7*$D$7*'общие характеристики'!$T94+$C$8*$D$7*'общие характеристики'!$U94)*(VLOOKUP('общие характеристики'!$C94,затраты!$H$7:$I$13,2,FALSE)),2),0)</f>
        <v>0</v>
      </c>
      <c r="E90" s="52">
        <f>IF('общие характеристики'!$C94&gt;0,ROUND(VLOOKUP('общие характеристики'!$C94,затраты!$H$7:$I$13,2,FALSE)*ROUND('общие характеристики'!$W94/$E$7,2)*$F$7*$G$7,2),0)</f>
        <v>0</v>
      </c>
      <c r="F90" s="53">
        <f t="shared" si="3"/>
        <v>0</v>
      </c>
    </row>
    <row r="91" spans="3:6" ht="15">
      <c r="C91" s="48">
        <v>79</v>
      </c>
      <c r="D91" s="36">
        <f>IF(('общие характеристики'!$T95+'общие характеристики'!$U95)&gt;0,ROUND(($C$7*$D$7*'общие характеристики'!$T95+$C$8*$D$7*'общие характеристики'!$U95)*(VLOOKUP('общие характеристики'!$C95,затраты!$H$7:$I$13,2,FALSE)),2),0)</f>
        <v>0</v>
      </c>
      <c r="E91" s="52">
        <f>IF('общие характеристики'!$C95&gt;0,ROUND(VLOOKUP('общие характеристики'!$C95,затраты!$H$7:$I$13,2,FALSE)*ROUND('общие характеристики'!$W95/$E$7,2)*$F$7*$G$7,2),0)</f>
        <v>0</v>
      </c>
      <c r="F91" s="53">
        <f t="shared" si="3"/>
        <v>0</v>
      </c>
    </row>
    <row r="92" spans="3:6" ht="15">
      <c r="C92" s="48">
        <v>80</v>
      </c>
      <c r="D92" s="36">
        <f>IF(('общие характеристики'!$T96+'общие характеристики'!$U96)&gt;0,ROUND(($C$7*$D$7*'общие характеристики'!$T96+$C$8*$D$7*'общие характеристики'!$U96)*(VLOOKUP('общие характеристики'!$C96,затраты!$H$7:$I$13,2,FALSE)),2),0)</f>
        <v>0</v>
      </c>
      <c r="E92" s="52">
        <f>IF('общие характеристики'!$C96&gt;0,ROUND(VLOOKUP('общие характеристики'!$C96,затраты!$H$7:$I$13,2,FALSE)*ROUND('общие характеристики'!$W96/$E$7,2)*$F$7*$G$7,2),0)</f>
        <v>0</v>
      </c>
      <c r="F92" s="53">
        <f t="shared" si="3"/>
        <v>0</v>
      </c>
    </row>
    <row r="93" spans="3:6" ht="15">
      <c r="C93" s="48">
        <v>81</v>
      </c>
      <c r="D93" s="36">
        <f>IF(('общие характеристики'!$T97+'общие характеристики'!$U97)&gt;0,ROUND(($C$7*$D$7*'общие характеристики'!$T97+$C$8*$D$7*'общие характеристики'!$U97)*(VLOOKUP('общие характеристики'!$C97,затраты!$H$7:$I$13,2,FALSE)),2),0)</f>
        <v>0</v>
      </c>
      <c r="E93" s="52">
        <f>IF('общие характеристики'!$C97&gt;0,ROUND(VLOOKUP('общие характеристики'!$C97,затраты!$H$7:$I$13,2,FALSE)*ROUND('общие характеристики'!$W97/$E$7,2)*$F$7*$G$7,2),0)</f>
        <v>0</v>
      </c>
      <c r="F93" s="53">
        <f t="shared" si="3"/>
        <v>0</v>
      </c>
    </row>
    <row r="94" spans="3:6" ht="15">
      <c r="C94" s="48">
        <v>82</v>
      </c>
      <c r="D94" s="36">
        <f>IF(('общие характеристики'!$T98+'общие характеристики'!$U98)&gt;0,ROUND(($C$7*$D$7*'общие характеристики'!$T98+$C$8*$D$7*'общие характеристики'!$U98)*(VLOOKUP('общие характеристики'!$C98,затраты!$H$7:$I$13,2,FALSE)),2),0)</f>
        <v>0</v>
      </c>
      <c r="E94" s="52">
        <f>IF('общие характеристики'!$C98&gt;0,ROUND(VLOOKUP('общие характеристики'!$C98,затраты!$H$7:$I$13,2,FALSE)*ROUND('общие характеристики'!$W98/$E$7,2)*$F$7*$G$7,2),0)</f>
        <v>0</v>
      </c>
      <c r="F94" s="53">
        <f t="shared" si="3"/>
        <v>0</v>
      </c>
    </row>
    <row r="95" spans="3:6" ht="15">
      <c r="C95" s="48">
        <v>83</v>
      </c>
      <c r="D95" s="36">
        <f>IF(('общие характеристики'!$T99+'общие характеристики'!$U99)&gt;0,ROUND(($C$7*$D$7*'общие характеристики'!$T99+$C$8*$D$7*'общие характеристики'!$U99)*(VLOOKUP('общие характеристики'!$C99,затраты!$H$7:$I$13,2,FALSE)),2),0)</f>
        <v>0</v>
      </c>
      <c r="E95" s="52">
        <f>IF('общие характеристики'!$C99&gt;0,ROUND(VLOOKUP('общие характеристики'!$C99,затраты!$H$7:$I$13,2,FALSE)*ROUND('общие характеристики'!$W99/$E$7,2)*$F$7*$G$7,2),0)</f>
        <v>0</v>
      </c>
      <c r="F95" s="53">
        <f t="shared" si="3"/>
        <v>0</v>
      </c>
    </row>
    <row r="96" spans="3:6" ht="15">
      <c r="C96" s="48">
        <v>84</v>
      </c>
      <c r="D96" s="36">
        <f>IF(('общие характеристики'!$T100+'общие характеристики'!$U100)&gt;0,ROUND(($C$7*$D$7*'общие характеристики'!$T100+$C$8*$D$7*'общие характеристики'!$U100)*(VLOOKUP('общие характеристики'!$C100,затраты!$H$7:$I$13,2,FALSE)),2),0)</f>
        <v>0</v>
      </c>
      <c r="E96" s="52">
        <f>IF('общие характеристики'!$C100&gt;0,ROUND(VLOOKUP('общие характеристики'!$C100,затраты!$H$7:$I$13,2,FALSE)*ROUND('общие характеристики'!$W100/$E$7,2)*$F$7*$G$7,2),0)</f>
        <v>0</v>
      </c>
      <c r="F96" s="53">
        <f t="shared" si="3"/>
        <v>0</v>
      </c>
    </row>
    <row r="97" spans="3:6" ht="15">
      <c r="C97" s="48">
        <v>85</v>
      </c>
      <c r="D97" s="36">
        <f>IF(('общие характеристики'!$T101+'общие характеристики'!$U101)&gt;0,ROUND(($C$7*$D$7*'общие характеристики'!$T101+$C$8*$D$7*'общие характеристики'!$U101)*(VLOOKUP('общие характеристики'!$C101,затраты!$H$7:$I$13,2,FALSE)),2),0)</f>
        <v>0</v>
      </c>
      <c r="E97" s="52">
        <f>IF('общие характеристики'!$C101&gt;0,ROUND(VLOOKUP('общие характеристики'!$C101,затраты!$H$7:$I$13,2,FALSE)*ROUND('общие характеристики'!$W101/$E$7,2)*$F$7*$G$7,2),0)</f>
        <v>0</v>
      </c>
      <c r="F97" s="53">
        <f t="shared" si="3"/>
        <v>0</v>
      </c>
    </row>
    <row r="98" spans="3:6" ht="15">
      <c r="C98" s="48">
        <v>86</v>
      </c>
      <c r="D98" s="36">
        <f>IF(('общие характеристики'!$T102+'общие характеристики'!$U102)&gt;0,ROUND(($C$7*$D$7*'общие характеристики'!$T102+$C$8*$D$7*'общие характеристики'!$U102)*(VLOOKUP('общие характеристики'!$C102,затраты!$H$7:$I$13,2,FALSE)),2),0)</f>
        <v>0</v>
      </c>
      <c r="E98" s="52">
        <f>IF('общие характеристики'!$C102&gt;0,ROUND(VLOOKUP('общие характеристики'!$C102,затраты!$H$7:$I$13,2,FALSE)*ROUND('общие характеристики'!$W102/$E$7,2)*$F$7*$G$7,2),0)</f>
        <v>0</v>
      </c>
      <c r="F98" s="53">
        <f t="shared" si="3"/>
        <v>0</v>
      </c>
    </row>
    <row r="99" spans="3:6" ht="15">
      <c r="C99" s="48">
        <v>87</v>
      </c>
      <c r="D99" s="36">
        <f>IF(('общие характеристики'!$T103+'общие характеристики'!$U103)&gt;0,ROUND(($C$7*$D$7*'общие характеристики'!$T103+$C$8*$D$7*'общие характеристики'!$U103)*(VLOOKUP('общие характеристики'!$C103,затраты!$H$7:$I$13,2,FALSE)),2),0)</f>
        <v>0</v>
      </c>
      <c r="E99" s="52">
        <f>IF('общие характеристики'!$C103&gt;0,ROUND(VLOOKUP('общие характеристики'!$C103,затраты!$H$7:$I$13,2,FALSE)*ROUND('общие характеристики'!$W103/$E$7,2)*$F$7*$G$7,2),0)</f>
        <v>0</v>
      </c>
      <c r="F99" s="53">
        <f t="shared" si="3"/>
        <v>0</v>
      </c>
    </row>
    <row r="100" spans="3:6" ht="15">
      <c r="C100" s="48">
        <v>88</v>
      </c>
      <c r="D100" s="36">
        <f>IF(('общие характеристики'!$T104+'общие характеристики'!$U104)&gt;0,ROUND(($C$7*$D$7*'общие характеристики'!$T104+$C$8*$D$7*'общие характеристики'!$U104)*(VLOOKUP('общие характеристики'!$C104,затраты!$H$7:$I$13,2,FALSE)),2),0)</f>
        <v>0</v>
      </c>
      <c r="E100" s="52">
        <f>IF('общие характеристики'!$C104&gt;0,ROUND(VLOOKUP('общие характеристики'!$C104,затраты!$H$7:$I$13,2,FALSE)*ROUND('общие характеристики'!$W104/$E$7,2)*$F$7*$G$7,2),0)</f>
        <v>0</v>
      </c>
      <c r="F100" s="53">
        <f t="shared" si="3"/>
        <v>0</v>
      </c>
    </row>
    <row r="101" spans="3:6" ht="15">
      <c r="C101" s="48">
        <v>89</v>
      </c>
      <c r="D101" s="36">
        <f>IF(('общие характеристики'!$T105+'общие характеристики'!$U105)&gt;0,ROUND(($C$7*$D$7*'общие характеристики'!$T105+$C$8*$D$7*'общие характеристики'!$U105)*(VLOOKUP('общие характеристики'!$C105,затраты!$H$7:$I$13,2,FALSE)),2),0)</f>
        <v>0</v>
      </c>
      <c r="E101" s="52">
        <f>IF('общие характеристики'!$C105&gt;0,ROUND(VLOOKUP('общие характеристики'!$C105,затраты!$H$7:$I$13,2,FALSE)*ROUND('общие характеристики'!$W105/$E$7,2)*$F$7*$G$7,2),0)</f>
        <v>0</v>
      </c>
      <c r="F101" s="53">
        <f t="shared" si="3"/>
        <v>0</v>
      </c>
    </row>
    <row r="102" spans="3:6" ht="15">
      <c r="C102" s="48">
        <v>90</v>
      </c>
      <c r="D102" s="36">
        <f>IF(('общие характеристики'!$T106+'общие характеристики'!$U106)&gt;0,ROUND(($C$7*$D$7*'общие характеристики'!$T106+$C$8*$D$7*'общие характеристики'!$U106)*(VLOOKUP('общие характеристики'!$C106,затраты!$H$7:$I$13,2,FALSE)),2),0)</f>
        <v>0</v>
      </c>
      <c r="E102" s="52">
        <f>IF('общие характеристики'!$C106&gt;0,ROUND(VLOOKUP('общие характеристики'!$C106,затраты!$H$7:$I$13,2,FALSE)*ROUND('общие характеристики'!$W106/$E$7,2)*$F$7*$G$7,2),0)</f>
        <v>0</v>
      </c>
      <c r="F102" s="53">
        <f t="shared" si="3"/>
        <v>0</v>
      </c>
    </row>
    <row r="103" spans="3:6" ht="15">
      <c r="C103" s="48">
        <v>91</v>
      </c>
      <c r="D103" s="36">
        <f>IF(('общие характеристики'!$T107+'общие характеристики'!$U107)&gt;0,ROUND(($C$7*$D$7*'общие характеристики'!$T107+$C$8*$D$7*'общие характеристики'!$U107)*(VLOOKUP('общие характеристики'!$C107,затраты!$H$7:$I$13,2,FALSE)),2),0)</f>
        <v>0</v>
      </c>
      <c r="E103" s="52">
        <f>IF('общие характеристики'!$C107&gt;0,ROUND(VLOOKUP('общие характеристики'!$C107,затраты!$H$7:$I$13,2,FALSE)*ROUND('общие характеристики'!$W107/$E$7,2)*$F$7*$G$7,2),0)</f>
        <v>0</v>
      </c>
      <c r="F103" s="53">
        <f t="shared" si="3"/>
        <v>0</v>
      </c>
    </row>
    <row r="104" spans="3:6" ht="15">
      <c r="C104" s="48">
        <v>92</v>
      </c>
      <c r="D104" s="36">
        <f>IF(('общие характеристики'!$T108+'общие характеристики'!$U108)&gt;0,ROUND(($C$7*$D$7*'общие характеристики'!$T108+$C$8*$D$7*'общие характеристики'!$U108)*(VLOOKUP('общие характеристики'!$C108,затраты!$H$7:$I$13,2,FALSE)),2),0)</f>
        <v>0</v>
      </c>
      <c r="E104" s="52">
        <f>IF('общие характеристики'!$C108&gt;0,ROUND(VLOOKUP('общие характеристики'!$C108,затраты!$H$7:$I$13,2,FALSE)*ROUND('общие характеристики'!$W108/$E$7,2)*$F$7*$G$7,2),0)</f>
        <v>0</v>
      </c>
      <c r="F104" s="53">
        <f t="shared" si="3"/>
        <v>0</v>
      </c>
    </row>
    <row r="105" spans="3:6" ht="15">
      <c r="C105" s="48">
        <v>93</v>
      </c>
      <c r="D105" s="36">
        <f>IF(('общие характеристики'!$T109+'общие характеристики'!$U109)&gt;0,ROUND(($C$7*$D$7*'общие характеристики'!$T109+$C$8*$D$7*'общие характеристики'!$U109)*(VLOOKUP('общие характеристики'!$C109,затраты!$H$7:$I$13,2,FALSE)),2),0)</f>
        <v>0</v>
      </c>
      <c r="E105" s="52">
        <f>IF('общие характеристики'!$C109&gt;0,ROUND(VLOOKUP('общие характеристики'!$C109,затраты!$H$7:$I$13,2,FALSE)*ROUND('общие характеристики'!$W109/$E$7,2)*$F$7*$G$7,2),0)</f>
        <v>0</v>
      </c>
      <c r="F105" s="53">
        <f t="shared" si="3"/>
        <v>0</v>
      </c>
    </row>
    <row r="106" spans="3:6" ht="15">
      <c r="C106" s="48">
        <v>94</v>
      </c>
      <c r="D106" s="36">
        <f>IF(('общие характеристики'!$T110+'общие характеристики'!$U110)&gt;0,ROUND(($C$7*$D$7*'общие характеристики'!$T110+$C$8*$D$7*'общие характеристики'!$U110)*(VLOOKUP('общие характеристики'!$C110,затраты!$H$7:$I$13,2,FALSE)),2),0)</f>
        <v>0</v>
      </c>
      <c r="E106" s="52">
        <f>IF('общие характеристики'!$C110&gt;0,ROUND(VLOOKUP('общие характеристики'!$C110,затраты!$H$7:$I$13,2,FALSE)*ROUND('общие характеристики'!$W110/$E$7,2)*$F$7*$G$7,2),0)</f>
        <v>0</v>
      </c>
      <c r="F106" s="53">
        <f t="shared" si="3"/>
        <v>0</v>
      </c>
    </row>
    <row r="107" spans="3:6" ht="15">
      <c r="C107" s="48">
        <v>95</v>
      </c>
      <c r="D107" s="36">
        <f>IF(('общие характеристики'!$T111+'общие характеристики'!$U111)&gt;0,ROUND(($C$7*$D$7*'общие характеристики'!$T111+$C$8*$D$7*'общие характеристики'!$U111)*(VLOOKUP('общие характеристики'!$C111,затраты!$H$7:$I$13,2,FALSE)),2),0)</f>
        <v>0</v>
      </c>
      <c r="E107" s="52">
        <f>IF('общие характеристики'!$C111&gt;0,ROUND(VLOOKUP('общие характеристики'!$C111,затраты!$H$7:$I$13,2,FALSE)*ROUND('общие характеристики'!$W111/$E$7,2)*$F$7*$G$7,2),0)</f>
        <v>0</v>
      </c>
      <c r="F107" s="53">
        <f t="shared" si="3"/>
        <v>0</v>
      </c>
    </row>
    <row r="108" spans="3:6" ht="15">
      <c r="C108" s="48">
        <v>96</v>
      </c>
      <c r="D108" s="36">
        <f>IF(('общие характеристики'!$T112+'общие характеристики'!$U112)&gt;0,ROUND(($C$7*$D$7*'общие характеристики'!$T112+$C$8*$D$7*'общие характеристики'!$U112)*(VLOOKUP('общие характеристики'!$C112,затраты!$H$7:$I$13,2,FALSE)),2),0)</f>
        <v>0</v>
      </c>
      <c r="E108" s="52">
        <f>IF('общие характеристики'!$C112&gt;0,ROUND(VLOOKUP('общие характеристики'!$C112,затраты!$H$7:$I$13,2,FALSE)*ROUND('общие характеристики'!$W112/$E$7,2)*$F$7*$G$7,2),0)</f>
        <v>0</v>
      </c>
      <c r="F108" s="53">
        <f t="shared" si="3"/>
        <v>0</v>
      </c>
    </row>
    <row r="109" spans="3:6" ht="15">
      <c r="C109" s="48">
        <v>97</v>
      </c>
      <c r="D109" s="36">
        <f>IF(('общие характеристики'!$T113+'общие характеристики'!$U113)&gt;0,ROUND(($C$7*$D$7*'общие характеристики'!$T113+$C$8*$D$7*'общие характеристики'!$U113)*(VLOOKUP('общие характеристики'!$C113,затраты!$H$7:$I$13,2,FALSE)),2),0)</f>
        <v>0</v>
      </c>
      <c r="E109" s="52">
        <f>IF('общие характеристики'!$C113&gt;0,ROUND(VLOOKUP('общие характеристики'!$C113,затраты!$H$7:$I$13,2,FALSE)*ROUND('общие характеристики'!$W113/$E$7,2)*$F$7*$G$7,2),0)</f>
        <v>0</v>
      </c>
      <c r="F109" s="53">
        <f t="shared" si="3"/>
        <v>0</v>
      </c>
    </row>
    <row r="110" spans="3:6" ht="15">
      <c r="C110" s="48">
        <v>98</v>
      </c>
      <c r="D110" s="36">
        <f>IF(('общие характеристики'!$T114+'общие характеристики'!$U114)&gt;0,ROUND(($C$7*$D$7*'общие характеристики'!$T114+$C$8*$D$7*'общие характеристики'!$U114)*(VLOOKUP('общие характеристики'!$C114,затраты!$H$7:$I$13,2,FALSE)),2),0)</f>
        <v>0</v>
      </c>
      <c r="E110" s="52">
        <f>IF('общие характеристики'!$C114&gt;0,ROUND(VLOOKUP('общие характеристики'!$C114,затраты!$H$7:$I$13,2,FALSE)*ROUND('общие характеристики'!$W114/$E$7,2)*$F$7*$G$7,2),0)</f>
        <v>0</v>
      </c>
      <c r="F110" s="53">
        <f t="shared" si="3"/>
        <v>0</v>
      </c>
    </row>
    <row r="111" spans="3:6" ht="15">
      <c r="C111" s="48">
        <v>99</v>
      </c>
      <c r="D111" s="36">
        <f>IF(('общие характеристики'!$T115+'общие характеристики'!$U115)&gt;0,ROUND(($C$7*$D$7*'общие характеристики'!$T115+$C$8*$D$7*'общие характеристики'!$U115)*(VLOOKUP('общие характеристики'!$C115,затраты!$H$7:$I$13,2,FALSE)),2),0)</f>
        <v>0</v>
      </c>
      <c r="E111" s="52">
        <f>IF('общие характеристики'!$C115&gt;0,ROUND(VLOOKUP('общие характеристики'!$C115,затраты!$H$7:$I$13,2,FALSE)*ROUND('общие характеристики'!$W115/$E$7,2)*$F$7*$G$7,2),0)</f>
        <v>0</v>
      </c>
      <c r="F111" s="53">
        <f t="shared" si="3"/>
        <v>0</v>
      </c>
    </row>
    <row r="112" spans="3:6" ht="15">
      <c r="C112" s="48">
        <v>100</v>
      </c>
      <c r="D112" s="36">
        <f>IF(('общие характеристики'!$T116+'общие характеристики'!$U116)&gt;0,ROUND(($C$7*$D$7*'общие характеристики'!$T116+$C$8*$D$7*'общие характеристики'!$U116)*(VLOOKUP('общие характеристики'!$C116,затраты!$H$7:$I$13,2,FALSE)),2),0)</f>
        <v>0</v>
      </c>
      <c r="E112" s="52">
        <f>IF('общие характеристики'!$C116&gt;0,ROUND(VLOOKUP('общие характеристики'!$C116,затраты!$H$7:$I$13,2,FALSE)*ROUND('общие характеристики'!$W116/$E$7,2)*$F$7*$G$7,2),0)</f>
        <v>0</v>
      </c>
      <c r="F112" s="53">
        <f t="shared" si="3"/>
        <v>0</v>
      </c>
    </row>
  </sheetData>
  <sheetProtection password="CC96" sheet="1" objects="1" scenarios="1" selectLockedCells="1" selectUnlockedCells="1"/>
  <mergeCells count="10">
    <mergeCell ref="B4:D4"/>
    <mergeCell ref="E4:G4"/>
    <mergeCell ref="H4:I4"/>
    <mergeCell ref="C10:F10"/>
    <mergeCell ref="D11:D12"/>
    <mergeCell ref="E11:E12"/>
    <mergeCell ref="C11:C12"/>
    <mergeCell ref="F11:F12"/>
    <mergeCell ref="H5:I5"/>
    <mergeCell ref="B5:C5"/>
  </mergeCells>
  <printOptions/>
  <pageMargins left="0.7" right="0.7" top="0.75" bottom="0.75" header="0.3" footer="0.3"/>
  <pageSetup horizontalDpi="600" verticalDpi="600" orientation="portrait" paperSize="9" scale="3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view="pageBreakPreview" zoomScale="80" zoomScaleSheetLayoutView="80" workbookViewId="0" topLeftCell="A1">
      <selection activeCell="D6" sqref="D6"/>
    </sheetView>
  </sheetViews>
  <sheetFormatPr defaultColWidth="9.140625" defaultRowHeight="15"/>
  <cols>
    <col min="1" max="1" width="43.00390625" style="3" customWidth="1"/>
    <col min="2" max="2" width="22.28125" style="3" customWidth="1"/>
    <col min="3" max="3" width="34.421875" style="3" customWidth="1"/>
    <col min="4" max="4" width="22.7109375" style="3" customWidth="1"/>
    <col min="5" max="16384" width="9.140625" style="3" customWidth="1"/>
  </cols>
  <sheetData>
    <row r="1" spans="1:4" s="5" customFormat="1" ht="29.25" customHeight="1">
      <c r="A1" s="10" t="s">
        <v>29</v>
      </c>
      <c r="B1" s="10" t="s">
        <v>12</v>
      </c>
      <c r="C1" s="55" t="s">
        <v>11</v>
      </c>
      <c r="D1" s="56"/>
    </row>
    <row r="2" spans="1:3" ht="12.75" customHeight="1">
      <c r="A2" s="9" t="s">
        <v>155</v>
      </c>
      <c r="B2" s="8" t="s">
        <v>3</v>
      </c>
      <c r="C2" s="169" t="s">
        <v>10</v>
      </c>
    </row>
    <row r="3" spans="1:3" ht="12.75" customHeight="1">
      <c r="A3" s="9" t="s">
        <v>156</v>
      </c>
      <c r="B3" s="8" t="s">
        <v>4</v>
      </c>
      <c r="C3" s="169" t="s">
        <v>9</v>
      </c>
    </row>
    <row r="4" spans="2:3" ht="12.75" customHeight="1">
      <c r="B4" s="8" t="s">
        <v>114</v>
      </c>
      <c r="C4" s="169" t="s">
        <v>104</v>
      </c>
    </row>
    <row r="5" spans="2:3" ht="12.75" customHeight="1">
      <c r="B5" s="8" t="s">
        <v>5</v>
      </c>
      <c r="C5" s="169" t="s">
        <v>105</v>
      </c>
    </row>
    <row r="6" ht="12.75" customHeight="1">
      <c r="B6" s="8" t="s">
        <v>6</v>
      </c>
    </row>
    <row r="7" ht="12.75" customHeight="1">
      <c r="B7" s="8" t="s">
        <v>7</v>
      </c>
    </row>
    <row r="8" ht="12.75" customHeight="1">
      <c r="B8" s="8" t="s">
        <v>8</v>
      </c>
    </row>
    <row r="9" ht="12.75" customHeight="1"/>
    <row r="10" ht="12.75" customHeight="1"/>
    <row r="11" ht="12.75" customHeight="1"/>
    <row r="12" ht="12.75" customHeight="1"/>
    <row r="13" ht="12.75" customHeight="1"/>
    <row r="32" ht="15">
      <c r="D32" s="6"/>
    </row>
    <row r="33" ht="15">
      <c r="D33" s="7"/>
    </row>
  </sheetData>
  <sheetProtection password="CC96" sheet="1" objects="1" scenarios="1" selectLockedCells="1" selectUnlockedCells="1"/>
  <printOptions/>
  <pageMargins left="0.7" right="0.7" top="0.75" bottom="0.75" header="0.3" footer="0.3"/>
  <pageSetup horizontalDpi="600" verticalDpi="600" orientation="portrait" paperSize="9" scale="71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115"/>
  <sheetViews>
    <sheetView tabSelected="1" zoomScale="80" zoomScaleNormal="80" workbookViewId="0" topLeftCell="A1">
      <selection activeCell="B7" sqref="B7"/>
    </sheetView>
  </sheetViews>
  <sheetFormatPr defaultColWidth="9.140625" defaultRowHeight="15"/>
  <cols>
    <col min="1" max="1" width="3.421875" style="13" customWidth="1"/>
    <col min="2" max="3" width="9.140625" style="13" customWidth="1"/>
    <col min="4" max="4" width="21.57421875" style="13" customWidth="1"/>
    <col min="5" max="5" width="20.421875" style="13" customWidth="1"/>
    <col min="6" max="6" width="23.8515625" style="13" customWidth="1"/>
    <col min="7" max="8" width="22.28125" style="13" customWidth="1"/>
    <col min="9" max="9" width="13.57421875" style="13" customWidth="1"/>
    <col min="10" max="10" width="45.8515625" style="13" customWidth="1"/>
    <col min="11" max="11" width="33.28125" style="13" customWidth="1"/>
    <col min="12" max="12" width="21.00390625" style="13" customWidth="1"/>
    <col min="13" max="13" width="17.421875" style="13" customWidth="1"/>
    <col min="14" max="18" width="15.421875" style="13" customWidth="1"/>
    <col min="19" max="19" width="41.140625" style="13" customWidth="1"/>
    <col min="20" max="20" width="66.140625" style="13" customWidth="1"/>
    <col min="21" max="21" width="42.28125" style="13" customWidth="1"/>
    <col min="22" max="22" width="38.7109375" style="13" customWidth="1"/>
    <col min="23" max="16384" width="9.140625" style="13" customWidth="1"/>
  </cols>
  <sheetData>
    <row r="2" spans="1:12" s="147" customFormat="1" ht="32.25" customHeight="1">
      <c r="A2" s="146"/>
      <c r="B2" s="366" t="s">
        <v>122</v>
      </c>
      <c r="C2" s="366"/>
      <c r="D2" s="366"/>
      <c r="E2" s="366"/>
      <c r="F2" s="366"/>
      <c r="G2" s="366"/>
      <c r="H2" s="366"/>
      <c r="I2" s="366"/>
      <c r="J2" s="366"/>
      <c r="K2" s="366"/>
      <c r="L2" s="146"/>
    </row>
    <row r="3" spans="2:12" s="199" customFormat="1" ht="23.25" customHeight="1">
      <c r="B3" s="367" t="s">
        <v>123</v>
      </c>
      <c r="C3" s="367"/>
      <c r="D3" s="367"/>
      <c r="E3" s="367"/>
      <c r="F3" s="367"/>
      <c r="G3" s="367"/>
      <c r="H3" s="367"/>
      <c r="I3" s="367"/>
      <c r="J3" s="367"/>
      <c r="K3" s="367"/>
      <c r="L3" s="367"/>
    </row>
    <row r="4" spans="2:12" s="199" customFormat="1" ht="118.5" customHeight="1">
      <c r="B4" s="368" t="s">
        <v>124</v>
      </c>
      <c r="C4" s="368"/>
      <c r="D4" s="368"/>
      <c r="E4" s="368"/>
      <c r="F4" s="368"/>
      <c r="G4" s="368"/>
      <c r="H4" s="368"/>
      <c r="I4" s="368"/>
      <c r="J4" s="368"/>
      <c r="K4" s="368"/>
      <c r="L4" s="200"/>
    </row>
    <row r="5" spans="2:12" s="201" customFormat="1" ht="27.75" customHeight="1">
      <c r="B5" s="361" t="s">
        <v>125</v>
      </c>
      <c r="C5" s="361"/>
      <c r="D5" s="361"/>
      <c r="E5" s="202">
        <f>'общие характеристики'!$AK$13</f>
        <v>69932.3578</v>
      </c>
      <c r="F5" s="362" t="s">
        <v>126</v>
      </c>
      <c r="G5" s="362"/>
      <c r="H5" s="362"/>
      <c r="I5" s="362"/>
      <c r="J5" s="203"/>
      <c r="K5" s="203"/>
      <c r="L5" s="203"/>
    </row>
    <row r="6" spans="1:11" s="147" customFormat="1" ht="19.5" customHeight="1">
      <c r="A6" s="146"/>
      <c r="B6" s="148" t="s">
        <v>198</v>
      </c>
      <c r="C6" s="146"/>
      <c r="D6" s="149"/>
      <c r="E6" s="149"/>
      <c r="F6" s="149"/>
      <c r="G6" s="149"/>
      <c r="H6" s="149"/>
      <c r="I6" s="149"/>
      <c r="J6" s="149"/>
      <c r="K6" s="149"/>
    </row>
    <row r="7" spans="2:11" s="147" customFormat="1" ht="16.5" customHeight="1">
      <c r="B7" s="148" t="s">
        <v>180</v>
      </c>
      <c r="D7" s="151"/>
      <c r="E7" s="150"/>
      <c r="F7" s="150"/>
      <c r="G7" s="150"/>
      <c r="H7" s="150"/>
      <c r="I7" s="150"/>
      <c r="J7" s="150"/>
      <c r="K7" s="150"/>
    </row>
    <row r="8" spans="4:9" ht="9" customHeight="1" thickBot="1">
      <c r="D8" s="204"/>
      <c r="E8" s="205"/>
      <c r="F8" s="14"/>
      <c r="I8" s="206"/>
    </row>
    <row r="9" spans="2:22" ht="19.5" thickBot="1">
      <c r="B9" s="353" t="s">
        <v>109</v>
      </c>
      <c r="C9" s="354"/>
      <c r="D9" s="354"/>
      <c r="E9" s="354"/>
      <c r="F9" s="354"/>
      <c r="G9" s="354"/>
      <c r="H9" s="354"/>
      <c r="I9" s="354"/>
      <c r="J9" s="354"/>
      <c r="K9" s="354"/>
      <c r="L9" s="354"/>
      <c r="M9" s="354"/>
      <c r="N9" s="354"/>
      <c r="O9" s="354"/>
      <c r="P9" s="354"/>
      <c r="Q9" s="354"/>
      <c r="R9" s="355"/>
      <c r="S9" s="353" t="s">
        <v>112</v>
      </c>
      <c r="T9" s="354"/>
      <c r="U9" s="354"/>
      <c r="V9" s="355"/>
    </row>
    <row r="10" spans="2:22" s="15" customFormat="1" ht="11.25" customHeight="1">
      <c r="B10" s="143">
        <v>1</v>
      </c>
      <c r="C10" s="143">
        <v>2</v>
      </c>
      <c r="D10" s="143">
        <v>3</v>
      </c>
      <c r="E10" s="143">
        <v>4</v>
      </c>
      <c r="F10" s="143">
        <v>5</v>
      </c>
      <c r="G10" s="143">
        <v>6</v>
      </c>
      <c r="H10" s="143">
        <v>7</v>
      </c>
      <c r="I10" s="143">
        <v>8</v>
      </c>
      <c r="J10" s="143">
        <v>9</v>
      </c>
      <c r="K10" s="143">
        <v>10</v>
      </c>
      <c r="L10" s="143">
        <v>11</v>
      </c>
      <c r="M10" s="143">
        <v>12</v>
      </c>
      <c r="N10" s="143">
        <v>13</v>
      </c>
      <c r="O10" s="143">
        <v>14</v>
      </c>
      <c r="P10" s="143">
        <v>15</v>
      </c>
      <c r="Q10" s="143">
        <v>16</v>
      </c>
      <c r="R10" s="232">
        <v>17</v>
      </c>
      <c r="S10" s="233">
        <v>18</v>
      </c>
      <c r="T10" s="143">
        <v>19</v>
      </c>
      <c r="U10" s="143">
        <v>20</v>
      </c>
      <c r="V10" s="234">
        <v>21</v>
      </c>
    </row>
    <row r="11" spans="2:22" ht="60.75" customHeight="1">
      <c r="B11" s="356" t="s">
        <v>31</v>
      </c>
      <c r="C11" s="357" t="s">
        <v>2</v>
      </c>
      <c r="D11" s="357" t="s">
        <v>115</v>
      </c>
      <c r="E11" s="358" t="s">
        <v>116</v>
      </c>
      <c r="F11" s="357" t="s">
        <v>117</v>
      </c>
      <c r="G11" s="357" t="s">
        <v>118</v>
      </c>
      <c r="H11" s="357" t="s">
        <v>171</v>
      </c>
      <c r="I11" s="357" t="s">
        <v>176</v>
      </c>
      <c r="J11" s="357" t="s">
        <v>13</v>
      </c>
      <c r="K11" s="357" t="s">
        <v>28</v>
      </c>
      <c r="L11" s="357" t="s">
        <v>36</v>
      </c>
      <c r="M11" s="357" t="s">
        <v>43</v>
      </c>
      <c r="N11" s="357" t="s">
        <v>42</v>
      </c>
      <c r="O11" s="358" t="s">
        <v>107</v>
      </c>
      <c r="P11" s="358" t="s">
        <v>39</v>
      </c>
      <c r="Q11" s="358" t="s">
        <v>111</v>
      </c>
      <c r="R11" s="372" t="s">
        <v>35</v>
      </c>
      <c r="S11" s="356" t="s">
        <v>113</v>
      </c>
      <c r="T11" s="357"/>
      <c r="U11" s="357"/>
      <c r="V11" s="369"/>
    </row>
    <row r="12" spans="2:22" s="16" customFormat="1" ht="62.25" customHeight="1">
      <c r="B12" s="356"/>
      <c r="C12" s="357"/>
      <c r="D12" s="357"/>
      <c r="E12" s="359"/>
      <c r="F12" s="357"/>
      <c r="G12" s="357"/>
      <c r="H12" s="357"/>
      <c r="I12" s="357"/>
      <c r="J12" s="357"/>
      <c r="K12" s="357"/>
      <c r="L12" s="357"/>
      <c r="M12" s="357"/>
      <c r="N12" s="357"/>
      <c r="O12" s="359"/>
      <c r="P12" s="359"/>
      <c r="Q12" s="359"/>
      <c r="R12" s="373"/>
      <c r="S12" s="370" t="s">
        <v>87</v>
      </c>
      <c r="T12" s="358" t="s">
        <v>89</v>
      </c>
      <c r="U12" s="358" t="s">
        <v>88</v>
      </c>
      <c r="V12" s="364" t="s">
        <v>90</v>
      </c>
    </row>
    <row r="13" spans="2:22" s="16" customFormat="1" ht="45" customHeight="1" thickBot="1">
      <c r="B13" s="356"/>
      <c r="C13" s="357"/>
      <c r="D13" s="357"/>
      <c r="E13" s="360"/>
      <c r="F13" s="357"/>
      <c r="G13" s="357"/>
      <c r="H13" s="357"/>
      <c r="I13" s="357"/>
      <c r="J13" s="357"/>
      <c r="K13" s="357"/>
      <c r="L13" s="357"/>
      <c r="M13" s="144" t="s">
        <v>30</v>
      </c>
      <c r="N13" s="144" t="s">
        <v>30</v>
      </c>
      <c r="O13" s="360"/>
      <c r="P13" s="360"/>
      <c r="Q13" s="360"/>
      <c r="R13" s="374"/>
      <c r="S13" s="371"/>
      <c r="T13" s="363"/>
      <c r="U13" s="363"/>
      <c r="V13" s="365"/>
    </row>
    <row r="14" spans="2:22" s="15" customFormat="1" ht="15.75" customHeight="1" thickBot="1">
      <c r="B14" s="153"/>
      <c r="C14" s="154"/>
      <c r="D14" s="154"/>
      <c r="E14" s="154"/>
      <c r="F14" s="154"/>
      <c r="G14" s="154"/>
      <c r="H14" s="154"/>
      <c r="I14" s="154"/>
      <c r="J14" s="154" t="s">
        <v>38</v>
      </c>
      <c r="K14" s="154"/>
      <c r="L14" s="154" t="s">
        <v>37</v>
      </c>
      <c r="M14" s="154"/>
      <c r="N14" s="154"/>
      <c r="O14" s="154" t="s">
        <v>44</v>
      </c>
      <c r="P14" s="155" t="s">
        <v>44</v>
      </c>
      <c r="Q14" s="155" t="s">
        <v>20</v>
      </c>
      <c r="R14" s="156" t="s">
        <v>20</v>
      </c>
      <c r="S14" s="157"/>
      <c r="T14" s="158"/>
      <c r="U14" s="158"/>
      <c r="V14" s="159"/>
    </row>
    <row r="15" spans="2:22" s="15" customFormat="1" ht="20.25" customHeight="1" thickBot="1">
      <c r="B15" s="170"/>
      <c r="C15" s="171"/>
      <c r="D15" s="171"/>
      <c r="E15" s="171"/>
      <c r="F15" s="171"/>
      <c r="G15" s="171"/>
      <c r="H15" s="171"/>
      <c r="I15" s="171"/>
      <c r="J15" s="171"/>
      <c r="K15" s="171"/>
      <c r="L15" s="171"/>
      <c r="M15" s="171"/>
      <c r="N15" s="171"/>
      <c r="O15" s="175">
        <f>SUM(O16:O115)</f>
        <v>2</v>
      </c>
      <c r="P15" s="176">
        <f>SUM(P16:P115)</f>
        <v>30</v>
      </c>
      <c r="Q15" s="176">
        <f>SUM(Q16:Q115)</f>
        <v>100</v>
      </c>
      <c r="R15" s="177">
        <f>SUM(R16:R115)</f>
        <v>0</v>
      </c>
      <c r="S15" s="172"/>
      <c r="T15" s="173"/>
      <c r="U15" s="173"/>
      <c r="V15" s="174"/>
    </row>
    <row r="16" spans="2:22" ht="25.5">
      <c r="B16" s="152">
        <v>1</v>
      </c>
      <c r="C16" s="207" t="str">
        <f>'общие характеристики'!C17</f>
        <v>ПФ</v>
      </c>
      <c r="D16" s="207" t="str">
        <f>'общие характеристики'!D17</f>
        <v>АТСК 50/200 50N д.Нестюково д</v>
      </c>
      <c r="E16" s="208" t="str">
        <f>'общие характеристики'!E17</f>
        <v>2155922</v>
      </c>
      <c r="F16" s="207" t="str">
        <f>'общие характеристики'!F17</f>
        <v>АТСК 50\200</v>
      </c>
      <c r="G16" s="207" t="str">
        <f>'общие характеристики'!G17</f>
        <v>Болгария</v>
      </c>
      <c r="H16" s="207">
        <f>'общие характеристики'!H17</f>
        <v>1980</v>
      </c>
      <c r="I16" s="207">
        <f>'общие характеристики'!I17</f>
        <v>1980</v>
      </c>
      <c r="J16" s="207" t="str">
        <f>'общие характеристики'!J17</f>
        <v>Пермский край, г. Пермь, ул. Крупской, 2</v>
      </c>
      <c r="K16" s="207" t="str">
        <f>'общие характеристики'!K17</f>
        <v>координатная</v>
      </c>
      <c r="L16" s="207">
        <f>'общие характеристики'!L17</f>
        <v>100</v>
      </c>
      <c r="M16" s="209" t="str">
        <f>'общие характеристики'!M17</f>
        <v>20.20.3/20.20.6</v>
      </c>
      <c r="N16" s="209" t="str">
        <f>'общие характеристики'!N17</f>
        <v>Болгария</v>
      </c>
      <c r="O16" s="210">
        <f>'общие характеристики'!O17</f>
        <v>2</v>
      </c>
      <c r="P16" s="211">
        <f>'общие характеристики'!P17</f>
        <v>30</v>
      </c>
      <c r="Q16" s="211">
        <f>'общие характеристики'!Q17</f>
        <v>100</v>
      </c>
      <c r="R16" s="212">
        <f>'общие характеристики'!R17</f>
        <v>0</v>
      </c>
      <c r="S16" s="213" t="str">
        <f>'общие характеристики'!AM17</f>
        <v>Голумбиевский Станислав Рудольфович</v>
      </c>
      <c r="T16" s="208" t="str">
        <f>'общие характеристики'!AN17</f>
        <v>Начальник ЛТЦ Пермский район</v>
      </c>
      <c r="U16" s="208" t="str">
        <f>'общие характеристики'!AO17</f>
        <v>8 (342) 235-41-25</v>
      </c>
      <c r="V16" s="214" t="str">
        <f>'общие характеристики'!AP17</f>
        <v>golumbievski-sr@ural.rt.ru</v>
      </c>
    </row>
    <row r="17" spans="2:22" ht="25.5">
      <c r="B17" s="152">
        <v>2</v>
      </c>
      <c r="C17" s="207">
        <f>'общие характеристики'!C18</f>
        <v>0</v>
      </c>
      <c r="D17" s="207">
        <f>'общие характеристики'!D18</f>
        <v>0</v>
      </c>
      <c r="E17" s="208">
        <f>'общие характеристики'!E18</f>
        <v>0</v>
      </c>
      <c r="F17" s="207">
        <f>'общие характеристики'!F18</f>
        <v>0</v>
      </c>
      <c r="G17" s="207">
        <f>'общие характеристики'!G18</f>
        <v>0</v>
      </c>
      <c r="H17" s="207">
        <f>'общие характеристики'!H18</f>
        <v>0</v>
      </c>
      <c r="I17" s="207">
        <f>'общие характеристики'!I18</f>
        <v>0</v>
      </c>
      <c r="J17" s="207">
        <f>'общие характеристики'!J18</f>
        <v>0</v>
      </c>
      <c r="K17" s="207">
        <f>'общие характеристики'!K18</f>
        <v>0</v>
      </c>
      <c r="L17" s="207">
        <f>'общие характеристики'!L18</f>
        <v>0</v>
      </c>
      <c r="M17" s="209">
        <f>'общие характеристики'!M18</f>
        <v>0</v>
      </c>
      <c r="N17" s="209">
        <f>'общие характеристики'!N18</f>
        <v>0</v>
      </c>
      <c r="O17" s="210">
        <f>'общие характеристики'!O18</f>
        <v>0</v>
      </c>
      <c r="P17" s="211">
        <f>'общие характеристики'!P18</f>
        <v>0</v>
      </c>
      <c r="Q17" s="211">
        <f>'общие характеристики'!Q18</f>
        <v>0</v>
      </c>
      <c r="R17" s="212">
        <f>'общие характеристики'!R18</f>
        <v>0</v>
      </c>
      <c r="S17" s="213">
        <f>'общие характеристики'!AM18</f>
        <v>0</v>
      </c>
      <c r="T17" s="208">
        <f>'общие характеристики'!AN18</f>
        <v>0</v>
      </c>
      <c r="U17" s="208">
        <f>'общие характеристики'!AO18</f>
        <v>0</v>
      </c>
      <c r="V17" s="214">
        <f>'общие характеристики'!AP18</f>
        <v>0</v>
      </c>
    </row>
    <row r="18" spans="2:22" ht="38.25">
      <c r="B18" s="152">
        <v>3</v>
      </c>
      <c r="C18" s="207">
        <f>'общие характеристики'!C19</f>
        <v>0</v>
      </c>
      <c r="D18" s="207">
        <f>'общие характеристики'!D19</f>
        <v>0</v>
      </c>
      <c r="E18" s="208">
        <f>'общие характеристики'!E19</f>
        <v>0</v>
      </c>
      <c r="F18" s="207">
        <f>'общие характеристики'!F19</f>
        <v>0</v>
      </c>
      <c r="G18" s="207">
        <f>'общие характеристики'!G19</f>
        <v>0</v>
      </c>
      <c r="H18" s="207">
        <f>'общие характеристики'!H19</f>
        <v>0</v>
      </c>
      <c r="I18" s="207">
        <f>'общие характеристики'!I19</f>
        <v>0</v>
      </c>
      <c r="J18" s="207">
        <f>'общие характеристики'!J19</f>
        <v>0</v>
      </c>
      <c r="K18" s="207">
        <f>'общие характеристики'!K19</f>
        <v>0</v>
      </c>
      <c r="L18" s="207">
        <f>'общие характеристики'!L19</f>
        <v>0</v>
      </c>
      <c r="M18" s="209">
        <f>'общие характеристики'!M19</f>
        <v>0</v>
      </c>
      <c r="N18" s="209">
        <f>'общие характеристики'!N19</f>
        <v>0</v>
      </c>
      <c r="O18" s="210">
        <f>'общие характеристики'!O19</f>
        <v>0</v>
      </c>
      <c r="P18" s="211">
        <f>'общие характеристики'!P19</f>
        <v>0</v>
      </c>
      <c r="Q18" s="211">
        <f>'общие характеристики'!Q19</f>
        <v>0</v>
      </c>
      <c r="R18" s="212">
        <f>'общие характеристики'!R19</f>
        <v>0</v>
      </c>
      <c r="S18" s="213">
        <f>'общие характеристики'!AM19</f>
        <v>0</v>
      </c>
      <c r="T18" s="208">
        <f>'общие характеристики'!AN19</f>
        <v>0</v>
      </c>
      <c r="U18" s="208">
        <f>'общие характеристики'!AO19</f>
        <v>0</v>
      </c>
      <c r="V18" s="214">
        <f>'общие характеристики'!AP19</f>
        <v>0</v>
      </c>
    </row>
    <row r="19" spans="2:22" ht="25.5">
      <c r="B19" s="152">
        <v>4</v>
      </c>
      <c r="C19" s="207">
        <f>'общие характеристики'!C20</f>
        <v>0</v>
      </c>
      <c r="D19" s="207">
        <f>'общие характеристики'!D20</f>
        <v>0</v>
      </c>
      <c r="E19" s="208">
        <f>'общие характеристики'!E20</f>
        <v>0</v>
      </c>
      <c r="F19" s="207">
        <f>'общие характеристики'!F20</f>
        <v>0</v>
      </c>
      <c r="G19" s="207">
        <f>'общие характеристики'!G20</f>
        <v>0</v>
      </c>
      <c r="H19" s="207">
        <f>'общие характеристики'!H20</f>
        <v>0</v>
      </c>
      <c r="I19" s="207">
        <f>'общие характеристики'!I20</f>
        <v>0</v>
      </c>
      <c r="J19" s="207">
        <f>'общие характеристики'!J20</f>
        <v>0</v>
      </c>
      <c r="K19" s="207">
        <f>'общие характеристики'!K20</f>
        <v>0</v>
      </c>
      <c r="L19" s="207">
        <f>'общие характеристики'!L20</f>
        <v>0</v>
      </c>
      <c r="M19" s="209">
        <f>'общие характеристики'!M20</f>
        <v>0</v>
      </c>
      <c r="N19" s="209">
        <f>'общие характеристики'!N20</f>
        <v>0</v>
      </c>
      <c r="O19" s="210">
        <f>'общие характеристики'!O20</f>
        <v>0</v>
      </c>
      <c r="P19" s="211">
        <f>'общие характеристики'!P20</f>
        <v>0</v>
      </c>
      <c r="Q19" s="211">
        <f>'общие характеристики'!Q20</f>
        <v>0</v>
      </c>
      <c r="R19" s="212">
        <f>'общие характеристики'!R20</f>
        <v>0</v>
      </c>
      <c r="S19" s="213">
        <f>'общие характеристики'!AM20</f>
        <v>0</v>
      </c>
      <c r="T19" s="208">
        <f>'общие характеристики'!AN20</f>
        <v>0</v>
      </c>
      <c r="U19" s="208">
        <f>'общие характеристики'!AO20</f>
        <v>0</v>
      </c>
      <c r="V19" s="214">
        <f>'общие характеристики'!AP20</f>
        <v>0</v>
      </c>
    </row>
    <row r="20" spans="2:22" ht="25.5">
      <c r="B20" s="152">
        <v>5</v>
      </c>
      <c r="C20" s="207">
        <f>'общие характеристики'!C21</f>
        <v>0</v>
      </c>
      <c r="D20" s="207">
        <f>'общие характеристики'!D21</f>
        <v>0</v>
      </c>
      <c r="E20" s="208">
        <f>'общие характеристики'!E21</f>
        <v>0</v>
      </c>
      <c r="F20" s="207">
        <f>'общие характеристики'!F21</f>
        <v>0</v>
      </c>
      <c r="G20" s="207">
        <f>'общие характеристики'!G21</f>
        <v>0</v>
      </c>
      <c r="H20" s="207">
        <f>'общие характеристики'!H21</f>
        <v>0</v>
      </c>
      <c r="I20" s="207">
        <f>'общие характеристики'!I21</f>
        <v>0</v>
      </c>
      <c r="J20" s="207">
        <f>'общие характеристики'!J21</f>
        <v>0</v>
      </c>
      <c r="K20" s="207">
        <f>'общие характеристики'!K21</f>
        <v>0</v>
      </c>
      <c r="L20" s="207">
        <f>'общие характеристики'!L21</f>
        <v>0</v>
      </c>
      <c r="M20" s="209">
        <f>'общие характеристики'!M21</f>
        <v>0</v>
      </c>
      <c r="N20" s="209">
        <f>'общие характеристики'!N21</f>
        <v>0</v>
      </c>
      <c r="O20" s="210">
        <f>'общие характеристики'!O21</f>
        <v>0</v>
      </c>
      <c r="P20" s="211">
        <f>'общие характеристики'!P21</f>
        <v>0</v>
      </c>
      <c r="Q20" s="211">
        <f>'общие характеристики'!Q21</f>
        <v>0</v>
      </c>
      <c r="R20" s="212">
        <f>'общие характеристики'!R21</f>
        <v>0</v>
      </c>
      <c r="S20" s="213">
        <f>'общие характеристики'!AM21</f>
        <v>0</v>
      </c>
      <c r="T20" s="208">
        <f>'общие характеристики'!AN21</f>
        <v>0</v>
      </c>
      <c r="U20" s="208">
        <f>'общие характеристики'!AO21</f>
        <v>0</v>
      </c>
      <c r="V20" s="214">
        <f>'общие характеристики'!AP21</f>
        <v>0</v>
      </c>
    </row>
    <row r="21" spans="2:22" ht="15">
      <c r="B21" s="152">
        <v>6</v>
      </c>
      <c r="C21" s="207">
        <f>'общие характеристики'!C22</f>
        <v>0</v>
      </c>
      <c r="D21" s="207">
        <f>'общие характеристики'!D22</f>
        <v>0</v>
      </c>
      <c r="E21" s="208">
        <f>'общие характеристики'!E22</f>
        <v>0</v>
      </c>
      <c r="F21" s="207">
        <f>'общие характеристики'!F22</f>
        <v>0</v>
      </c>
      <c r="G21" s="207">
        <f>'общие характеристики'!G22</f>
        <v>0</v>
      </c>
      <c r="H21" s="207">
        <f>'общие характеристики'!H22</f>
        <v>0</v>
      </c>
      <c r="I21" s="207">
        <f>'общие характеристики'!I22</f>
        <v>0</v>
      </c>
      <c r="J21" s="207">
        <f>'общие характеристики'!J22</f>
        <v>0</v>
      </c>
      <c r="K21" s="207">
        <f>'общие характеристики'!K22</f>
        <v>0</v>
      </c>
      <c r="L21" s="207">
        <f>'общие характеристики'!L22</f>
        <v>0</v>
      </c>
      <c r="M21" s="209">
        <f>'общие характеристики'!M22</f>
        <v>0</v>
      </c>
      <c r="N21" s="209">
        <f>'общие характеристики'!N22</f>
        <v>0</v>
      </c>
      <c r="O21" s="210">
        <f>'общие характеристики'!O22</f>
        <v>0</v>
      </c>
      <c r="P21" s="211">
        <f>'общие характеристики'!P22</f>
        <v>0</v>
      </c>
      <c r="Q21" s="211">
        <f>'общие характеристики'!Q22</f>
        <v>0</v>
      </c>
      <c r="R21" s="212">
        <f>'общие характеристики'!R22</f>
        <v>0</v>
      </c>
      <c r="S21" s="213">
        <f>'общие характеристики'!AM22</f>
        <v>0</v>
      </c>
      <c r="T21" s="208">
        <f>'общие характеристики'!AN22</f>
        <v>0</v>
      </c>
      <c r="U21" s="208">
        <f>'общие характеристики'!AO22</f>
        <v>0</v>
      </c>
      <c r="V21" s="214">
        <f>'общие характеристики'!AP22</f>
        <v>0</v>
      </c>
    </row>
    <row r="22" spans="2:22" ht="15">
      <c r="B22" s="152">
        <v>7</v>
      </c>
      <c r="C22" s="207">
        <f>'общие характеристики'!C23</f>
        <v>0</v>
      </c>
      <c r="D22" s="207">
        <f>'общие характеристики'!D23</f>
        <v>0</v>
      </c>
      <c r="E22" s="208">
        <f>'общие характеристики'!E23</f>
        <v>0</v>
      </c>
      <c r="F22" s="207">
        <f>'общие характеристики'!F23</f>
        <v>0</v>
      </c>
      <c r="G22" s="207">
        <f>'общие характеристики'!G23</f>
        <v>0</v>
      </c>
      <c r="H22" s="207">
        <f>'общие характеристики'!H23</f>
        <v>0</v>
      </c>
      <c r="I22" s="207">
        <f>'общие характеристики'!I23</f>
        <v>0</v>
      </c>
      <c r="J22" s="207">
        <f>'общие характеристики'!J23</f>
        <v>0</v>
      </c>
      <c r="K22" s="207">
        <f>'общие характеристики'!K23</f>
        <v>0</v>
      </c>
      <c r="L22" s="207">
        <f>'общие характеристики'!L23</f>
        <v>0</v>
      </c>
      <c r="M22" s="209">
        <f>'общие характеристики'!M23</f>
        <v>0</v>
      </c>
      <c r="N22" s="209">
        <f>'общие характеристики'!N23</f>
        <v>0</v>
      </c>
      <c r="O22" s="210">
        <f>'общие характеристики'!O23</f>
        <v>0</v>
      </c>
      <c r="P22" s="211">
        <f>'общие характеристики'!P23</f>
        <v>0</v>
      </c>
      <c r="Q22" s="211">
        <f>'общие характеристики'!Q23</f>
        <v>0</v>
      </c>
      <c r="R22" s="212">
        <f>'общие характеристики'!R23</f>
        <v>0</v>
      </c>
      <c r="S22" s="213">
        <f>'общие характеристики'!AM23</f>
        <v>0</v>
      </c>
      <c r="T22" s="208">
        <f>'общие характеристики'!AN23</f>
        <v>0</v>
      </c>
      <c r="U22" s="208">
        <f>'общие характеристики'!AO23</f>
        <v>0</v>
      </c>
      <c r="V22" s="214">
        <f>'общие характеристики'!AP23</f>
        <v>0</v>
      </c>
    </row>
    <row r="23" spans="2:22" ht="15">
      <c r="B23" s="152">
        <v>8</v>
      </c>
      <c r="C23" s="207">
        <f>'общие характеристики'!C24</f>
        <v>0</v>
      </c>
      <c r="D23" s="207">
        <f>'общие характеристики'!D24</f>
        <v>0</v>
      </c>
      <c r="E23" s="208">
        <f>'общие характеристики'!E24</f>
        <v>0</v>
      </c>
      <c r="F23" s="207">
        <f>'общие характеристики'!F24</f>
        <v>0</v>
      </c>
      <c r="G23" s="207">
        <f>'общие характеристики'!G24</f>
        <v>0</v>
      </c>
      <c r="H23" s="207">
        <f>'общие характеристики'!H24</f>
        <v>0</v>
      </c>
      <c r="I23" s="207">
        <f>'общие характеристики'!I24</f>
        <v>0</v>
      </c>
      <c r="J23" s="207">
        <f>'общие характеристики'!J24</f>
        <v>0</v>
      </c>
      <c r="K23" s="207">
        <f>'общие характеристики'!K24</f>
        <v>0</v>
      </c>
      <c r="L23" s="207">
        <f>'общие характеристики'!L24</f>
        <v>0</v>
      </c>
      <c r="M23" s="209">
        <f>'общие характеристики'!M24</f>
        <v>0</v>
      </c>
      <c r="N23" s="209">
        <f>'общие характеристики'!N24</f>
        <v>0</v>
      </c>
      <c r="O23" s="210">
        <f>'общие характеристики'!O24</f>
        <v>0</v>
      </c>
      <c r="P23" s="211">
        <f>'общие характеристики'!P24</f>
        <v>0</v>
      </c>
      <c r="Q23" s="211">
        <f>'общие характеристики'!Q24</f>
        <v>0</v>
      </c>
      <c r="R23" s="212">
        <f>'общие характеристики'!R24</f>
        <v>0</v>
      </c>
      <c r="S23" s="213">
        <f>'общие характеристики'!AM24</f>
        <v>0</v>
      </c>
      <c r="T23" s="208">
        <f>'общие характеристики'!AN24</f>
        <v>0</v>
      </c>
      <c r="U23" s="208">
        <f>'общие характеристики'!AO24</f>
        <v>0</v>
      </c>
      <c r="V23" s="214">
        <f>'общие характеристики'!AP24</f>
        <v>0</v>
      </c>
    </row>
    <row r="24" spans="2:22" ht="15">
      <c r="B24" s="152">
        <v>9</v>
      </c>
      <c r="C24" s="207">
        <f>'общие характеристики'!C25</f>
        <v>0</v>
      </c>
      <c r="D24" s="207">
        <f>'общие характеристики'!D25</f>
        <v>0</v>
      </c>
      <c r="E24" s="208">
        <f>'общие характеристики'!E25</f>
        <v>0</v>
      </c>
      <c r="F24" s="207">
        <f>'общие характеристики'!F25</f>
        <v>0</v>
      </c>
      <c r="G24" s="207">
        <f>'общие характеристики'!G25</f>
        <v>0</v>
      </c>
      <c r="H24" s="207">
        <f>'общие характеристики'!H25</f>
        <v>0</v>
      </c>
      <c r="I24" s="207">
        <f>'общие характеристики'!I25</f>
        <v>0</v>
      </c>
      <c r="J24" s="207">
        <f>'общие характеристики'!J25</f>
        <v>0</v>
      </c>
      <c r="K24" s="207">
        <f>'общие характеристики'!K25</f>
        <v>0</v>
      </c>
      <c r="L24" s="207">
        <f>'общие характеристики'!L25</f>
        <v>0</v>
      </c>
      <c r="M24" s="209">
        <f>'общие характеристики'!M25</f>
        <v>0</v>
      </c>
      <c r="N24" s="209">
        <f>'общие характеристики'!N25</f>
        <v>0</v>
      </c>
      <c r="O24" s="210">
        <f>'общие характеристики'!O25</f>
        <v>0</v>
      </c>
      <c r="P24" s="211">
        <f>'общие характеристики'!P25</f>
        <v>0</v>
      </c>
      <c r="Q24" s="211">
        <f>'общие характеристики'!Q25</f>
        <v>0</v>
      </c>
      <c r="R24" s="212">
        <f>'общие характеристики'!R25</f>
        <v>0</v>
      </c>
      <c r="S24" s="213">
        <f>'общие характеристики'!AM25</f>
        <v>0</v>
      </c>
      <c r="T24" s="208">
        <f>'общие характеристики'!AN25</f>
        <v>0</v>
      </c>
      <c r="U24" s="208">
        <f>'общие характеристики'!AO25</f>
        <v>0</v>
      </c>
      <c r="V24" s="214">
        <f>'общие характеристики'!AP25</f>
        <v>0</v>
      </c>
    </row>
    <row r="25" spans="2:22" ht="15">
      <c r="B25" s="152">
        <v>10</v>
      </c>
      <c r="C25" s="207">
        <f>'общие характеристики'!C26</f>
        <v>0</v>
      </c>
      <c r="D25" s="207">
        <f>'общие характеристики'!D26</f>
        <v>0</v>
      </c>
      <c r="E25" s="208">
        <f>'общие характеристики'!E26</f>
        <v>0</v>
      </c>
      <c r="F25" s="207">
        <f>'общие характеристики'!F26</f>
        <v>0</v>
      </c>
      <c r="G25" s="207">
        <f>'общие характеристики'!G26</f>
        <v>0</v>
      </c>
      <c r="H25" s="207">
        <f>'общие характеристики'!H26</f>
        <v>0</v>
      </c>
      <c r="I25" s="207">
        <f>'общие характеристики'!I26</f>
        <v>0</v>
      </c>
      <c r="J25" s="207">
        <f>'общие характеристики'!J26</f>
        <v>0</v>
      </c>
      <c r="K25" s="207">
        <f>'общие характеристики'!K26</f>
        <v>0</v>
      </c>
      <c r="L25" s="207">
        <f>'общие характеристики'!L26</f>
        <v>0</v>
      </c>
      <c r="M25" s="209">
        <f>'общие характеристики'!M26</f>
        <v>0</v>
      </c>
      <c r="N25" s="209">
        <f>'общие характеристики'!N26</f>
        <v>0</v>
      </c>
      <c r="O25" s="210">
        <f>'общие характеристики'!O26</f>
        <v>0</v>
      </c>
      <c r="P25" s="211">
        <f>'общие характеристики'!P26</f>
        <v>0</v>
      </c>
      <c r="Q25" s="211">
        <f>'общие характеристики'!Q26</f>
        <v>0</v>
      </c>
      <c r="R25" s="212">
        <f>'общие характеристики'!R26</f>
        <v>0</v>
      </c>
      <c r="S25" s="213">
        <f>'общие характеристики'!AM26</f>
        <v>0</v>
      </c>
      <c r="T25" s="208">
        <f>'общие характеристики'!AN26</f>
        <v>0</v>
      </c>
      <c r="U25" s="208">
        <f>'общие характеристики'!AO26</f>
        <v>0</v>
      </c>
      <c r="V25" s="214">
        <f>'общие характеристики'!AP26</f>
        <v>0</v>
      </c>
    </row>
    <row r="26" spans="2:22" ht="15">
      <c r="B26" s="152">
        <v>11</v>
      </c>
      <c r="C26" s="207">
        <f>'общие характеристики'!C27</f>
        <v>0</v>
      </c>
      <c r="D26" s="207">
        <f>'общие характеристики'!D27</f>
        <v>0</v>
      </c>
      <c r="E26" s="208">
        <f>'общие характеристики'!E27</f>
        <v>0</v>
      </c>
      <c r="F26" s="207">
        <f>'общие характеристики'!F27</f>
        <v>0</v>
      </c>
      <c r="G26" s="207">
        <f>'общие характеристики'!G27</f>
        <v>0</v>
      </c>
      <c r="H26" s="207">
        <f>'общие характеристики'!H27</f>
        <v>0</v>
      </c>
      <c r="I26" s="207">
        <f>'общие характеристики'!I27</f>
        <v>0</v>
      </c>
      <c r="J26" s="207">
        <f>'общие характеристики'!J27</f>
        <v>0</v>
      </c>
      <c r="K26" s="207">
        <f>'общие характеристики'!K27</f>
        <v>0</v>
      </c>
      <c r="L26" s="207">
        <f>'общие характеристики'!L27</f>
        <v>0</v>
      </c>
      <c r="M26" s="209">
        <f>'общие характеристики'!M27</f>
        <v>0</v>
      </c>
      <c r="N26" s="209">
        <f>'общие характеристики'!N27</f>
        <v>0</v>
      </c>
      <c r="O26" s="210">
        <f>'общие характеристики'!O27</f>
        <v>0</v>
      </c>
      <c r="P26" s="211">
        <f>'общие характеристики'!P27</f>
        <v>0</v>
      </c>
      <c r="Q26" s="211">
        <f>'общие характеристики'!Q27</f>
        <v>0</v>
      </c>
      <c r="R26" s="212">
        <f>'общие характеристики'!R27</f>
        <v>0</v>
      </c>
      <c r="S26" s="213">
        <f>'общие характеристики'!AM27</f>
        <v>0</v>
      </c>
      <c r="T26" s="208">
        <f>'общие характеристики'!AN27</f>
        <v>0</v>
      </c>
      <c r="U26" s="208">
        <f>'общие характеристики'!AO27</f>
        <v>0</v>
      </c>
      <c r="V26" s="214">
        <f>'общие характеристики'!AP27</f>
        <v>0</v>
      </c>
    </row>
    <row r="27" spans="2:22" ht="15">
      <c r="B27" s="152">
        <v>12</v>
      </c>
      <c r="C27" s="207">
        <f>'общие характеристики'!C28</f>
        <v>0</v>
      </c>
      <c r="D27" s="207">
        <f>'общие характеристики'!D28</f>
        <v>0</v>
      </c>
      <c r="E27" s="208">
        <f>'общие характеристики'!E28</f>
        <v>0</v>
      </c>
      <c r="F27" s="207">
        <f>'общие характеристики'!F28</f>
        <v>0</v>
      </c>
      <c r="G27" s="207">
        <f>'общие характеристики'!G28</f>
        <v>0</v>
      </c>
      <c r="H27" s="207">
        <f>'общие характеристики'!H28</f>
        <v>0</v>
      </c>
      <c r="I27" s="207">
        <f>'общие характеристики'!I28</f>
        <v>0</v>
      </c>
      <c r="J27" s="207">
        <f>'общие характеристики'!J28</f>
        <v>0</v>
      </c>
      <c r="K27" s="207">
        <f>'общие характеристики'!K28</f>
        <v>0</v>
      </c>
      <c r="L27" s="207">
        <f>'общие характеристики'!L28</f>
        <v>0</v>
      </c>
      <c r="M27" s="209">
        <f>'общие характеристики'!M28</f>
        <v>0</v>
      </c>
      <c r="N27" s="209">
        <f>'общие характеристики'!N28</f>
        <v>0</v>
      </c>
      <c r="O27" s="210">
        <f>'общие характеристики'!O28</f>
        <v>0</v>
      </c>
      <c r="P27" s="211">
        <f>'общие характеристики'!P28</f>
        <v>0</v>
      </c>
      <c r="Q27" s="211">
        <f>'общие характеристики'!Q28</f>
        <v>0</v>
      </c>
      <c r="R27" s="212">
        <f>'общие характеристики'!R28</f>
        <v>0</v>
      </c>
      <c r="S27" s="213">
        <f>'общие характеристики'!AM28</f>
        <v>0</v>
      </c>
      <c r="T27" s="208">
        <f>'общие характеристики'!AN28</f>
        <v>0</v>
      </c>
      <c r="U27" s="208">
        <f>'общие характеристики'!AO28</f>
        <v>0</v>
      </c>
      <c r="V27" s="214">
        <f>'общие характеристики'!AP28</f>
        <v>0</v>
      </c>
    </row>
    <row r="28" spans="2:22" ht="15">
      <c r="B28" s="152">
        <v>13</v>
      </c>
      <c r="C28" s="207">
        <f>'общие характеристики'!C29</f>
        <v>0</v>
      </c>
      <c r="D28" s="207">
        <f>'общие характеристики'!D29</f>
        <v>0</v>
      </c>
      <c r="E28" s="208">
        <f>'общие характеристики'!E29</f>
        <v>0</v>
      </c>
      <c r="F28" s="207">
        <f>'общие характеристики'!F29</f>
        <v>0</v>
      </c>
      <c r="G28" s="207">
        <f>'общие характеристики'!G29</f>
        <v>0</v>
      </c>
      <c r="H28" s="207">
        <f>'общие характеристики'!H29</f>
        <v>0</v>
      </c>
      <c r="I28" s="207">
        <f>'общие характеристики'!I29</f>
        <v>0</v>
      </c>
      <c r="J28" s="207">
        <f>'общие характеристики'!J29</f>
        <v>0</v>
      </c>
      <c r="K28" s="207">
        <f>'общие характеристики'!K29</f>
        <v>0</v>
      </c>
      <c r="L28" s="207">
        <f>'общие характеристики'!L29</f>
        <v>0</v>
      </c>
      <c r="M28" s="209">
        <f>'общие характеристики'!M29</f>
        <v>0</v>
      </c>
      <c r="N28" s="209">
        <f>'общие характеристики'!N29</f>
        <v>0</v>
      </c>
      <c r="O28" s="210">
        <f>'общие характеристики'!O29</f>
        <v>0</v>
      </c>
      <c r="P28" s="211">
        <f>'общие характеристики'!P29</f>
        <v>0</v>
      </c>
      <c r="Q28" s="211">
        <f>'общие характеристики'!Q29</f>
        <v>0</v>
      </c>
      <c r="R28" s="212">
        <f>'общие характеристики'!R29</f>
        <v>0</v>
      </c>
      <c r="S28" s="213">
        <f>'общие характеристики'!AM29</f>
        <v>0</v>
      </c>
      <c r="T28" s="208">
        <f>'общие характеристики'!AN29</f>
        <v>0</v>
      </c>
      <c r="U28" s="208">
        <f>'общие характеристики'!AO29</f>
        <v>0</v>
      </c>
      <c r="V28" s="214">
        <f>'общие характеристики'!AP29</f>
        <v>0</v>
      </c>
    </row>
    <row r="29" spans="2:22" ht="15">
      <c r="B29" s="152">
        <v>14</v>
      </c>
      <c r="C29" s="207">
        <f>'общие характеристики'!C30</f>
        <v>0</v>
      </c>
      <c r="D29" s="207">
        <f>'общие характеристики'!D30</f>
        <v>0</v>
      </c>
      <c r="E29" s="208">
        <f>'общие характеристики'!E30</f>
        <v>0</v>
      </c>
      <c r="F29" s="207">
        <f>'общие характеристики'!F30</f>
        <v>0</v>
      </c>
      <c r="G29" s="207">
        <f>'общие характеристики'!G30</f>
        <v>0</v>
      </c>
      <c r="H29" s="207">
        <f>'общие характеристики'!H30</f>
        <v>0</v>
      </c>
      <c r="I29" s="207">
        <f>'общие характеристики'!I30</f>
        <v>0</v>
      </c>
      <c r="J29" s="207">
        <f>'общие характеристики'!J30</f>
        <v>0</v>
      </c>
      <c r="K29" s="207">
        <f>'общие характеристики'!K30</f>
        <v>0</v>
      </c>
      <c r="L29" s="207">
        <f>'общие характеристики'!L30</f>
        <v>0</v>
      </c>
      <c r="M29" s="209">
        <f>'общие характеристики'!M30</f>
        <v>0</v>
      </c>
      <c r="N29" s="209">
        <f>'общие характеристики'!N30</f>
        <v>0</v>
      </c>
      <c r="O29" s="210">
        <f>'общие характеристики'!O30</f>
        <v>0</v>
      </c>
      <c r="P29" s="211">
        <f>'общие характеристики'!P30</f>
        <v>0</v>
      </c>
      <c r="Q29" s="211">
        <f>'общие характеристики'!Q30</f>
        <v>0</v>
      </c>
      <c r="R29" s="212">
        <f>'общие характеристики'!R30</f>
        <v>0</v>
      </c>
      <c r="S29" s="213">
        <f>'общие характеристики'!AM30</f>
        <v>0</v>
      </c>
      <c r="T29" s="208">
        <f>'общие характеристики'!AN30</f>
        <v>0</v>
      </c>
      <c r="U29" s="208">
        <f>'общие характеристики'!AO30</f>
        <v>0</v>
      </c>
      <c r="V29" s="214">
        <f>'общие характеристики'!AP30</f>
        <v>0</v>
      </c>
    </row>
    <row r="30" spans="2:22" ht="15">
      <c r="B30" s="152">
        <v>15</v>
      </c>
      <c r="C30" s="207">
        <f>'общие характеристики'!C31</f>
        <v>0</v>
      </c>
      <c r="D30" s="207">
        <f>'общие характеристики'!D31</f>
        <v>0</v>
      </c>
      <c r="E30" s="208">
        <f>'общие характеристики'!E31</f>
        <v>0</v>
      </c>
      <c r="F30" s="207">
        <f>'общие характеристики'!F31</f>
        <v>0</v>
      </c>
      <c r="G30" s="207">
        <f>'общие характеристики'!G31</f>
        <v>0</v>
      </c>
      <c r="H30" s="207">
        <f>'общие характеристики'!H31</f>
        <v>0</v>
      </c>
      <c r="I30" s="207">
        <f>'общие характеристики'!I31</f>
        <v>0</v>
      </c>
      <c r="J30" s="207">
        <f>'общие характеристики'!J31</f>
        <v>0</v>
      </c>
      <c r="K30" s="207">
        <f>'общие характеристики'!K31</f>
        <v>0</v>
      </c>
      <c r="L30" s="207">
        <f>'общие характеристики'!L31</f>
        <v>0</v>
      </c>
      <c r="M30" s="209">
        <f>'общие характеристики'!M31</f>
        <v>0</v>
      </c>
      <c r="N30" s="209">
        <f>'общие характеристики'!N31</f>
        <v>0</v>
      </c>
      <c r="O30" s="210">
        <f>'общие характеристики'!O31</f>
        <v>0</v>
      </c>
      <c r="P30" s="211">
        <f>'общие характеристики'!P31</f>
        <v>0</v>
      </c>
      <c r="Q30" s="211">
        <f>'общие характеристики'!Q31</f>
        <v>0</v>
      </c>
      <c r="R30" s="212">
        <f>'общие характеристики'!R31</f>
        <v>0</v>
      </c>
      <c r="S30" s="213">
        <f>'общие характеристики'!AM31</f>
        <v>0</v>
      </c>
      <c r="T30" s="208">
        <f>'общие характеристики'!AN31</f>
        <v>0</v>
      </c>
      <c r="U30" s="208">
        <f>'общие характеристики'!AO31</f>
        <v>0</v>
      </c>
      <c r="V30" s="214">
        <f>'общие характеристики'!AP31</f>
        <v>0</v>
      </c>
    </row>
    <row r="31" spans="2:22" ht="15">
      <c r="B31" s="152">
        <v>16</v>
      </c>
      <c r="C31" s="207">
        <f>'общие характеристики'!C32</f>
        <v>0</v>
      </c>
      <c r="D31" s="207">
        <f>'общие характеристики'!D32</f>
        <v>0</v>
      </c>
      <c r="E31" s="208">
        <f>'общие характеристики'!E32</f>
        <v>0</v>
      </c>
      <c r="F31" s="207">
        <f>'общие характеристики'!F32</f>
        <v>0</v>
      </c>
      <c r="G31" s="207">
        <f>'общие характеристики'!G32</f>
        <v>0</v>
      </c>
      <c r="H31" s="207">
        <f>'общие характеристики'!H32</f>
        <v>0</v>
      </c>
      <c r="I31" s="207">
        <f>'общие характеристики'!I32</f>
        <v>0</v>
      </c>
      <c r="J31" s="207">
        <f>'общие характеристики'!J32</f>
        <v>0</v>
      </c>
      <c r="K31" s="207">
        <f>'общие характеристики'!K32</f>
        <v>0</v>
      </c>
      <c r="L31" s="207">
        <f>'общие характеристики'!L32</f>
        <v>0</v>
      </c>
      <c r="M31" s="209">
        <f>'общие характеристики'!M32</f>
        <v>0</v>
      </c>
      <c r="N31" s="209">
        <f>'общие характеристики'!N32</f>
        <v>0</v>
      </c>
      <c r="O31" s="210">
        <f>'общие характеристики'!O32</f>
        <v>0</v>
      </c>
      <c r="P31" s="211">
        <f>'общие характеристики'!P32</f>
        <v>0</v>
      </c>
      <c r="Q31" s="211">
        <f>'общие характеристики'!Q32</f>
        <v>0</v>
      </c>
      <c r="R31" s="212">
        <f>'общие характеристики'!R32</f>
        <v>0</v>
      </c>
      <c r="S31" s="213">
        <f>'общие характеристики'!AM32</f>
        <v>0</v>
      </c>
      <c r="T31" s="208">
        <f>'общие характеристики'!AN32</f>
        <v>0</v>
      </c>
      <c r="U31" s="208">
        <f>'общие характеристики'!AO32</f>
        <v>0</v>
      </c>
      <c r="V31" s="214">
        <f>'общие характеристики'!AP32</f>
        <v>0</v>
      </c>
    </row>
    <row r="32" spans="2:22" ht="15">
      <c r="B32" s="152">
        <v>17</v>
      </c>
      <c r="C32" s="207">
        <f>'общие характеристики'!C33</f>
        <v>0</v>
      </c>
      <c r="D32" s="207">
        <f>'общие характеристики'!D33</f>
        <v>0</v>
      </c>
      <c r="E32" s="208">
        <f>'общие характеристики'!E33</f>
        <v>0</v>
      </c>
      <c r="F32" s="207">
        <f>'общие характеристики'!F33</f>
        <v>0</v>
      </c>
      <c r="G32" s="207">
        <f>'общие характеристики'!G33</f>
        <v>0</v>
      </c>
      <c r="H32" s="207">
        <f>'общие характеристики'!H33</f>
        <v>0</v>
      </c>
      <c r="I32" s="207">
        <f>'общие характеристики'!I33</f>
        <v>0</v>
      </c>
      <c r="J32" s="207">
        <f>'общие характеристики'!J33</f>
        <v>0</v>
      </c>
      <c r="K32" s="207">
        <f>'общие характеристики'!K33</f>
        <v>0</v>
      </c>
      <c r="L32" s="207">
        <f>'общие характеристики'!L33</f>
        <v>0</v>
      </c>
      <c r="M32" s="209">
        <f>'общие характеристики'!M33</f>
        <v>0</v>
      </c>
      <c r="N32" s="209">
        <f>'общие характеристики'!N33</f>
        <v>0</v>
      </c>
      <c r="O32" s="210">
        <f>'общие характеристики'!O33</f>
        <v>0</v>
      </c>
      <c r="P32" s="211">
        <f>'общие характеристики'!P33</f>
        <v>0</v>
      </c>
      <c r="Q32" s="211">
        <f>'общие характеристики'!Q33</f>
        <v>0</v>
      </c>
      <c r="R32" s="212">
        <f>'общие характеристики'!R33</f>
        <v>0</v>
      </c>
      <c r="S32" s="213">
        <f>'общие характеристики'!AM33</f>
        <v>0</v>
      </c>
      <c r="T32" s="208">
        <f>'общие характеристики'!AN33</f>
        <v>0</v>
      </c>
      <c r="U32" s="208">
        <f>'общие характеристики'!AO33</f>
        <v>0</v>
      </c>
      <c r="V32" s="214">
        <f>'общие характеристики'!AP33</f>
        <v>0</v>
      </c>
    </row>
    <row r="33" spans="2:22" ht="15">
      <c r="B33" s="152">
        <v>18</v>
      </c>
      <c r="C33" s="207">
        <f>'общие характеристики'!C34</f>
        <v>0</v>
      </c>
      <c r="D33" s="207">
        <f>'общие характеристики'!D34</f>
        <v>0</v>
      </c>
      <c r="E33" s="208">
        <f>'общие характеристики'!E34</f>
        <v>0</v>
      </c>
      <c r="F33" s="207">
        <f>'общие характеристики'!F34</f>
        <v>0</v>
      </c>
      <c r="G33" s="207">
        <f>'общие характеристики'!G34</f>
        <v>0</v>
      </c>
      <c r="H33" s="207">
        <f>'общие характеристики'!H34</f>
        <v>0</v>
      </c>
      <c r="I33" s="207">
        <f>'общие характеристики'!I34</f>
        <v>0</v>
      </c>
      <c r="J33" s="207">
        <f>'общие характеристики'!J34</f>
        <v>0</v>
      </c>
      <c r="K33" s="207">
        <f>'общие характеристики'!K34</f>
        <v>0</v>
      </c>
      <c r="L33" s="207">
        <f>'общие характеристики'!L34</f>
        <v>0</v>
      </c>
      <c r="M33" s="209">
        <f>'общие характеристики'!M34</f>
        <v>0</v>
      </c>
      <c r="N33" s="209">
        <f>'общие характеристики'!N34</f>
        <v>0</v>
      </c>
      <c r="O33" s="210">
        <f>'общие характеристики'!O34</f>
        <v>0</v>
      </c>
      <c r="P33" s="211">
        <f>'общие характеристики'!P34</f>
        <v>0</v>
      </c>
      <c r="Q33" s="211">
        <f>'общие характеристики'!Q34</f>
        <v>0</v>
      </c>
      <c r="R33" s="212">
        <f>'общие характеристики'!R34</f>
        <v>0</v>
      </c>
      <c r="S33" s="213">
        <f>'общие характеристики'!AM34</f>
        <v>0</v>
      </c>
      <c r="T33" s="208">
        <f>'общие характеристики'!AN34</f>
        <v>0</v>
      </c>
      <c r="U33" s="208">
        <f>'общие характеристики'!AO34</f>
        <v>0</v>
      </c>
      <c r="V33" s="214">
        <f>'общие характеристики'!AP34</f>
        <v>0</v>
      </c>
    </row>
    <row r="34" spans="2:22" ht="15">
      <c r="B34" s="152">
        <v>19</v>
      </c>
      <c r="C34" s="207">
        <f>'общие характеристики'!C35</f>
        <v>0</v>
      </c>
      <c r="D34" s="207">
        <f>'общие характеристики'!D35</f>
        <v>0</v>
      </c>
      <c r="E34" s="208">
        <f>'общие характеристики'!E35</f>
        <v>0</v>
      </c>
      <c r="F34" s="207">
        <f>'общие характеристики'!F35</f>
        <v>0</v>
      </c>
      <c r="G34" s="207">
        <f>'общие характеристики'!G35</f>
        <v>0</v>
      </c>
      <c r="H34" s="207">
        <f>'общие характеристики'!H35</f>
        <v>0</v>
      </c>
      <c r="I34" s="207">
        <f>'общие характеристики'!I35</f>
        <v>0</v>
      </c>
      <c r="J34" s="207">
        <f>'общие характеристики'!J35</f>
        <v>0</v>
      </c>
      <c r="K34" s="207">
        <f>'общие характеристики'!K35</f>
        <v>0</v>
      </c>
      <c r="L34" s="207">
        <f>'общие характеристики'!L35</f>
        <v>0</v>
      </c>
      <c r="M34" s="209">
        <f>'общие характеристики'!M35</f>
        <v>0</v>
      </c>
      <c r="N34" s="209">
        <f>'общие характеристики'!N35</f>
        <v>0</v>
      </c>
      <c r="O34" s="210">
        <f>'общие характеристики'!O35</f>
        <v>0</v>
      </c>
      <c r="P34" s="211">
        <f>'общие характеристики'!P35</f>
        <v>0</v>
      </c>
      <c r="Q34" s="211">
        <f>'общие характеристики'!Q35</f>
        <v>0</v>
      </c>
      <c r="R34" s="212">
        <f>'общие характеристики'!R35</f>
        <v>0</v>
      </c>
      <c r="S34" s="213">
        <f>'общие характеристики'!AM35</f>
        <v>0</v>
      </c>
      <c r="T34" s="208">
        <f>'общие характеристики'!AN35</f>
        <v>0</v>
      </c>
      <c r="U34" s="208">
        <f>'общие характеристики'!AO35</f>
        <v>0</v>
      </c>
      <c r="V34" s="214">
        <f>'общие характеристики'!AP35</f>
        <v>0</v>
      </c>
    </row>
    <row r="35" spans="2:22" ht="15">
      <c r="B35" s="152">
        <v>20</v>
      </c>
      <c r="C35" s="207">
        <f>'общие характеристики'!C36</f>
        <v>0</v>
      </c>
      <c r="D35" s="207">
        <f>'общие характеристики'!D36</f>
        <v>0</v>
      </c>
      <c r="E35" s="208">
        <f>'общие характеристики'!E36</f>
        <v>0</v>
      </c>
      <c r="F35" s="207">
        <f>'общие характеристики'!F36</f>
        <v>0</v>
      </c>
      <c r="G35" s="207">
        <f>'общие характеристики'!G36</f>
        <v>0</v>
      </c>
      <c r="H35" s="207">
        <f>'общие характеристики'!H36</f>
        <v>0</v>
      </c>
      <c r="I35" s="207">
        <f>'общие характеристики'!I36</f>
        <v>0</v>
      </c>
      <c r="J35" s="207">
        <f>'общие характеристики'!J36</f>
        <v>0</v>
      </c>
      <c r="K35" s="207">
        <f>'общие характеристики'!K36</f>
        <v>0</v>
      </c>
      <c r="L35" s="207">
        <f>'общие характеристики'!L36</f>
        <v>0</v>
      </c>
      <c r="M35" s="209">
        <f>'общие характеристики'!M36</f>
        <v>0</v>
      </c>
      <c r="N35" s="209">
        <f>'общие характеристики'!N36</f>
        <v>0</v>
      </c>
      <c r="O35" s="210">
        <f>'общие характеристики'!O36</f>
        <v>0</v>
      </c>
      <c r="P35" s="211">
        <f>'общие характеристики'!P36</f>
        <v>0</v>
      </c>
      <c r="Q35" s="211">
        <f>'общие характеристики'!Q36</f>
        <v>0</v>
      </c>
      <c r="R35" s="212">
        <f>'общие характеристики'!R36</f>
        <v>0</v>
      </c>
      <c r="S35" s="213">
        <f>'общие характеристики'!AM36</f>
        <v>0</v>
      </c>
      <c r="T35" s="208">
        <f>'общие характеристики'!AN36</f>
        <v>0</v>
      </c>
      <c r="U35" s="208">
        <f>'общие характеристики'!AO36</f>
        <v>0</v>
      </c>
      <c r="V35" s="214">
        <f>'общие характеристики'!AP36</f>
        <v>0</v>
      </c>
    </row>
    <row r="36" spans="2:22" ht="15">
      <c r="B36" s="152">
        <v>21</v>
      </c>
      <c r="C36" s="207">
        <f>'общие характеристики'!C37</f>
        <v>0</v>
      </c>
      <c r="D36" s="207">
        <f>'общие характеристики'!D37</f>
        <v>0</v>
      </c>
      <c r="E36" s="208">
        <f>'общие характеристики'!E37</f>
        <v>0</v>
      </c>
      <c r="F36" s="207">
        <f>'общие характеристики'!F37</f>
        <v>0</v>
      </c>
      <c r="G36" s="207">
        <f>'общие характеристики'!G37</f>
        <v>0</v>
      </c>
      <c r="H36" s="207">
        <f>'общие характеристики'!H37</f>
        <v>0</v>
      </c>
      <c r="I36" s="207">
        <f>'общие характеристики'!I37</f>
        <v>0</v>
      </c>
      <c r="J36" s="207">
        <f>'общие характеристики'!J37</f>
        <v>0</v>
      </c>
      <c r="K36" s="207">
        <f>'общие характеристики'!K37</f>
        <v>0</v>
      </c>
      <c r="L36" s="207">
        <f>'общие характеристики'!L37</f>
        <v>0</v>
      </c>
      <c r="M36" s="209">
        <f>'общие характеристики'!M37</f>
        <v>0</v>
      </c>
      <c r="N36" s="209">
        <f>'общие характеристики'!N37</f>
        <v>0</v>
      </c>
      <c r="O36" s="210">
        <f>'общие характеристики'!O37</f>
        <v>0</v>
      </c>
      <c r="P36" s="211">
        <f>'общие характеристики'!P37</f>
        <v>0</v>
      </c>
      <c r="Q36" s="211">
        <f>'общие характеристики'!Q37</f>
        <v>0</v>
      </c>
      <c r="R36" s="212">
        <f>'общие характеристики'!R37</f>
        <v>0</v>
      </c>
      <c r="S36" s="213">
        <f>'общие характеристики'!AM37</f>
        <v>0</v>
      </c>
      <c r="T36" s="208">
        <f>'общие характеристики'!AN37</f>
        <v>0</v>
      </c>
      <c r="U36" s="208">
        <f>'общие характеристики'!AO37</f>
        <v>0</v>
      </c>
      <c r="V36" s="214">
        <f>'общие характеристики'!AP37</f>
        <v>0</v>
      </c>
    </row>
    <row r="37" spans="2:22" ht="15">
      <c r="B37" s="152">
        <v>22</v>
      </c>
      <c r="C37" s="207">
        <f>'общие характеристики'!C38</f>
        <v>0</v>
      </c>
      <c r="D37" s="207">
        <f>'общие характеристики'!D38</f>
        <v>0</v>
      </c>
      <c r="E37" s="208">
        <f>'общие характеристики'!E38</f>
        <v>0</v>
      </c>
      <c r="F37" s="207">
        <f>'общие характеристики'!F38</f>
        <v>0</v>
      </c>
      <c r="G37" s="207">
        <f>'общие характеристики'!G38</f>
        <v>0</v>
      </c>
      <c r="H37" s="207">
        <f>'общие характеристики'!H38</f>
        <v>0</v>
      </c>
      <c r="I37" s="207">
        <f>'общие характеристики'!I38</f>
        <v>0</v>
      </c>
      <c r="J37" s="207">
        <f>'общие характеристики'!J38</f>
        <v>0</v>
      </c>
      <c r="K37" s="207">
        <f>'общие характеристики'!K38</f>
        <v>0</v>
      </c>
      <c r="L37" s="207">
        <f>'общие характеристики'!L38</f>
        <v>0</v>
      </c>
      <c r="M37" s="209">
        <f>'общие характеристики'!M38</f>
        <v>0</v>
      </c>
      <c r="N37" s="209">
        <f>'общие характеристики'!N38</f>
        <v>0</v>
      </c>
      <c r="O37" s="210">
        <f>'общие характеристики'!O38</f>
        <v>0</v>
      </c>
      <c r="P37" s="211">
        <f>'общие характеристики'!P38</f>
        <v>0</v>
      </c>
      <c r="Q37" s="211">
        <f>'общие характеристики'!Q38</f>
        <v>0</v>
      </c>
      <c r="R37" s="212">
        <f>'общие характеристики'!R38</f>
        <v>0</v>
      </c>
      <c r="S37" s="213">
        <f>'общие характеристики'!AM38</f>
        <v>0</v>
      </c>
      <c r="T37" s="208">
        <f>'общие характеристики'!AN38</f>
        <v>0</v>
      </c>
      <c r="U37" s="208">
        <f>'общие характеристики'!AO38</f>
        <v>0</v>
      </c>
      <c r="V37" s="214">
        <f>'общие характеристики'!AP38</f>
        <v>0</v>
      </c>
    </row>
    <row r="38" spans="2:22" ht="15">
      <c r="B38" s="152">
        <v>23</v>
      </c>
      <c r="C38" s="207">
        <f>'общие характеристики'!C39</f>
        <v>0</v>
      </c>
      <c r="D38" s="207">
        <f>'общие характеристики'!D39</f>
        <v>0</v>
      </c>
      <c r="E38" s="208">
        <f>'общие характеристики'!E39</f>
        <v>0</v>
      </c>
      <c r="F38" s="207">
        <f>'общие характеристики'!F39</f>
        <v>0</v>
      </c>
      <c r="G38" s="207">
        <f>'общие характеристики'!G39</f>
        <v>0</v>
      </c>
      <c r="H38" s="207">
        <f>'общие характеристики'!H39</f>
        <v>0</v>
      </c>
      <c r="I38" s="207">
        <f>'общие характеристики'!I39</f>
        <v>0</v>
      </c>
      <c r="J38" s="207">
        <f>'общие характеристики'!J39</f>
        <v>0</v>
      </c>
      <c r="K38" s="207">
        <f>'общие характеристики'!K39</f>
        <v>0</v>
      </c>
      <c r="L38" s="207">
        <f>'общие характеристики'!L39</f>
        <v>0</v>
      </c>
      <c r="M38" s="209">
        <f>'общие характеристики'!M39</f>
        <v>0</v>
      </c>
      <c r="N38" s="209">
        <f>'общие характеристики'!N39</f>
        <v>0</v>
      </c>
      <c r="O38" s="210">
        <f>'общие характеристики'!O39</f>
        <v>0</v>
      </c>
      <c r="P38" s="211">
        <f>'общие характеристики'!P39</f>
        <v>0</v>
      </c>
      <c r="Q38" s="211">
        <f>'общие характеристики'!Q39</f>
        <v>0</v>
      </c>
      <c r="R38" s="212">
        <f>'общие характеристики'!R39</f>
        <v>0</v>
      </c>
      <c r="S38" s="213">
        <f>'общие характеристики'!AM39</f>
        <v>0</v>
      </c>
      <c r="T38" s="208">
        <f>'общие характеристики'!AN39</f>
        <v>0</v>
      </c>
      <c r="U38" s="208">
        <f>'общие характеристики'!AO39</f>
        <v>0</v>
      </c>
      <c r="V38" s="214">
        <f>'общие характеристики'!AP39</f>
        <v>0</v>
      </c>
    </row>
    <row r="39" spans="2:22" ht="15">
      <c r="B39" s="152">
        <v>24</v>
      </c>
      <c r="C39" s="207">
        <f>'общие характеристики'!C40</f>
        <v>0</v>
      </c>
      <c r="D39" s="207">
        <f>'общие характеристики'!D40</f>
        <v>0</v>
      </c>
      <c r="E39" s="208">
        <f>'общие характеристики'!E40</f>
        <v>0</v>
      </c>
      <c r="F39" s="207">
        <f>'общие характеристики'!F40</f>
        <v>0</v>
      </c>
      <c r="G39" s="207">
        <f>'общие характеристики'!G40</f>
        <v>0</v>
      </c>
      <c r="H39" s="207">
        <f>'общие характеристики'!H40</f>
        <v>0</v>
      </c>
      <c r="I39" s="207">
        <f>'общие характеристики'!I40</f>
        <v>0</v>
      </c>
      <c r="J39" s="207">
        <f>'общие характеристики'!J40</f>
        <v>0</v>
      </c>
      <c r="K39" s="207">
        <f>'общие характеристики'!K40</f>
        <v>0</v>
      </c>
      <c r="L39" s="207">
        <f>'общие характеристики'!L40</f>
        <v>0</v>
      </c>
      <c r="M39" s="209">
        <f>'общие характеристики'!M40</f>
        <v>0</v>
      </c>
      <c r="N39" s="209">
        <f>'общие характеристики'!N40</f>
        <v>0</v>
      </c>
      <c r="O39" s="210">
        <f>'общие характеристики'!O40</f>
        <v>0</v>
      </c>
      <c r="P39" s="211">
        <f>'общие характеристики'!P40</f>
        <v>0</v>
      </c>
      <c r="Q39" s="211">
        <f>'общие характеристики'!Q40</f>
        <v>0</v>
      </c>
      <c r="R39" s="212">
        <f>'общие характеристики'!R40</f>
        <v>0</v>
      </c>
      <c r="S39" s="213">
        <f>'общие характеристики'!AM40</f>
        <v>0</v>
      </c>
      <c r="T39" s="208">
        <f>'общие характеристики'!AN40</f>
        <v>0</v>
      </c>
      <c r="U39" s="208">
        <f>'общие характеристики'!AO40</f>
        <v>0</v>
      </c>
      <c r="V39" s="214">
        <f>'общие характеристики'!AP40</f>
        <v>0</v>
      </c>
    </row>
    <row r="40" spans="2:22" ht="15">
      <c r="B40" s="152">
        <v>25</v>
      </c>
      <c r="C40" s="207">
        <f>'общие характеристики'!C41</f>
        <v>0</v>
      </c>
      <c r="D40" s="207">
        <f>'общие характеристики'!D41</f>
        <v>0</v>
      </c>
      <c r="E40" s="208">
        <f>'общие характеристики'!E41</f>
        <v>0</v>
      </c>
      <c r="F40" s="207">
        <f>'общие характеристики'!F41</f>
        <v>0</v>
      </c>
      <c r="G40" s="207">
        <f>'общие характеристики'!G41</f>
        <v>0</v>
      </c>
      <c r="H40" s="207">
        <f>'общие характеристики'!H41</f>
        <v>0</v>
      </c>
      <c r="I40" s="207">
        <f>'общие характеристики'!I41</f>
        <v>0</v>
      </c>
      <c r="J40" s="207">
        <f>'общие характеристики'!J41</f>
        <v>0</v>
      </c>
      <c r="K40" s="207">
        <f>'общие характеристики'!K41</f>
        <v>0</v>
      </c>
      <c r="L40" s="207">
        <f>'общие характеристики'!L41</f>
        <v>0</v>
      </c>
      <c r="M40" s="209">
        <f>'общие характеристики'!M41</f>
        <v>0</v>
      </c>
      <c r="N40" s="209">
        <f>'общие характеристики'!N41</f>
        <v>0</v>
      </c>
      <c r="O40" s="210">
        <f>'общие характеристики'!O41</f>
        <v>0</v>
      </c>
      <c r="P40" s="211">
        <f>'общие характеристики'!P41</f>
        <v>0</v>
      </c>
      <c r="Q40" s="211">
        <f>'общие характеристики'!Q41</f>
        <v>0</v>
      </c>
      <c r="R40" s="212">
        <f>'общие характеристики'!R41</f>
        <v>0</v>
      </c>
      <c r="S40" s="213">
        <f>'общие характеристики'!AM41</f>
        <v>0</v>
      </c>
      <c r="T40" s="208">
        <f>'общие характеристики'!AN41</f>
        <v>0</v>
      </c>
      <c r="U40" s="208">
        <f>'общие характеристики'!AO41</f>
        <v>0</v>
      </c>
      <c r="V40" s="214">
        <f>'общие характеристики'!AP41</f>
        <v>0</v>
      </c>
    </row>
    <row r="41" spans="2:22" ht="15">
      <c r="B41" s="152">
        <v>26</v>
      </c>
      <c r="C41" s="207">
        <f>'общие характеристики'!C42</f>
        <v>0</v>
      </c>
      <c r="D41" s="207">
        <f>'общие характеристики'!D42</f>
        <v>0</v>
      </c>
      <c r="E41" s="208">
        <f>'общие характеристики'!E42</f>
        <v>0</v>
      </c>
      <c r="F41" s="207">
        <f>'общие характеристики'!F42</f>
        <v>0</v>
      </c>
      <c r="G41" s="207">
        <f>'общие характеристики'!G42</f>
        <v>0</v>
      </c>
      <c r="H41" s="207">
        <f>'общие характеристики'!H42</f>
        <v>0</v>
      </c>
      <c r="I41" s="207">
        <f>'общие характеристики'!I42</f>
        <v>0</v>
      </c>
      <c r="J41" s="207">
        <f>'общие характеристики'!J42</f>
        <v>0</v>
      </c>
      <c r="K41" s="207">
        <f>'общие характеристики'!K42</f>
        <v>0</v>
      </c>
      <c r="L41" s="207">
        <f>'общие характеристики'!L42</f>
        <v>0</v>
      </c>
      <c r="M41" s="209">
        <f>'общие характеристики'!M42</f>
        <v>0</v>
      </c>
      <c r="N41" s="209">
        <f>'общие характеристики'!N42</f>
        <v>0</v>
      </c>
      <c r="O41" s="210">
        <f>'общие характеристики'!O42</f>
        <v>0</v>
      </c>
      <c r="P41" s="211">
        <f>'общие характеристики'!P42</f>
        <v>0</v>
      </c>
      <c r="Q41" s="211">
        <f>'общие характеристики'!Q42</f>
        <v>0</v>
      </c>
      <c r="R41" s="212">
        <f>'общие характеристики'!R42</f>
        <v>0</v>
      </c>
      <c r="S41" s="213">
        <f>'общие характеристики'!AM42</f>
        <v>0</v>
      </c>
      <c r="T41" s="208">
        <f>'общие характеристики'!AN42</f>
        <v>0</v>
      </c>
      <c r="U41" s="208">
        <f>'общие характеристики'!AO42</f>
        <v>0</v>
      </c>
      <c r="V41" s="214">
        <f>'общие характеристики'!AP42</f>
        <v>0</v>
      </c>
    </row>
    <row r="42" spans="2:22" ht="15">
      <c r="B42" s="152">
        <v>27</v>
      </c>
      <c r="C42" s="207">
        <f>'общие характеристики'!C43</f>
        <v>0</v>
      </c>
      <c r="D42" s="207">
        <f>'общие характеристики'!D43</f>
        <v>0</v>
      </c>
      <c r="E42" s="208">
        <f>'общие характеристики'!E43</f>
        <v>0</v>
      </c>
      <c r="F42" s="207">
        <f>'общие характеристики'!F43</f>
        <v>0</v>
      </c>
      <c r="G42" s="207">
        <f>'общие характеристики'!G43</f>
        <v>0</v>
      </c>
      <c r="H42" s="207">
        <f>'общие характеристики'!H43</f>
        <v>0</v>
      </c>
      <c r="I42" s="207">
        <f>'общие характеристики'!I43</f>
        <v>0</v>
      </c>
      <c r="J42" s="207">
        <f>'общие характеристики'!J43</f>
        <v>0</v>
      </c>
      <c r="K42" s="207">
        <f>'общие характеристики'!K43</f>
        <v>0</v>
      </c>
      <c r="L42" s="207">
        <f>'общие характеристики'!L43</f>
        <v>0</v>
      </c>
      <c r="M42" s="209">
        <f>'общие характеристики'!M43</f>
        <v>0</v>
      </c>
      <c r="N42" s="209">
        <f>'общие характеристики'!N43</f>
        <v>0</v>
      </c>
      <c r="O42" s="210">
        <f>'общие характеристики'!O43</f>
        <v>0</v>
      </c>
      <c r="P42" s="211">
        <f>'общие характеристики'!P43</f>
        <v>0</v>
      </c>
      <c r="Q42" s="211">
        <f>'общие характеристики'!Q43</f>
        <v>0</v>
      </c>
      <c r="R42" s="212">
        <f>'общие характеристики'!R43</f>
        <v>0</v>
      </c>
      <c r="S42" s="213">
        <f>'общие характеристики'!AM43</f>
        <v>0</v>
      </c>
      <c r="T42" s="208">
        <f>'общие характеристики'!AN43</f>
        <v>0</v>
      </c>
      <c r="U42" s="208">
        <f>'общие характеристики'!AO43</f>
        <v>0</v>
      </c>
      <c r="V42" s="214">
        <f>'общие характеристики'!AP43</f>
        <v>0</v>
      </c>
    </row>
    <row r="43" spans="2:22" ht="15">
      <c r="B43" s="152">
        <v>28</v>
      </c>
      <c r="C43" s="207">
        <f>'общие характеристики'!C44</f>
        <v>0</v>
      </c>
      <c r="D43" s="207">
        <f>'общие характеристики'!D44</f>
        <v>0</v>
      </c>
      <c r="E43" s="208">
        <f>'общие характеристики'!E44</f>
        <v>0</v>
      </c>
      <c r="F43" s="207">
        <f>'общие характеристики'!F44</f>
        <v>0</v>
      </c>
      <c r="G43" s="207">
        <f>'общие характеристики'!G44</f>
        <v>0</v>
      </c>
      <c r="H43" s="207">
        <f>'общие характеристики'!H44</f>
        <v>0</v>
      </c>
      <c r="I43" s="207">
        <f>'общие характеристики'!I44</f>
        <v>0</v>
      </c>
      <c r="J43" s="207">
        <f>'общие характеристики'!J44</f>
        <v>0</v>
      </c>
      <c r="K43" s="207">
        <f>'общие характеристики'!K44</f>
        <v>0</v>
      </c>
      <c r="L43" s="207">
        <f>'общие характеристики'!L44</f>
        <v>0</v>
      </c>
      <c r="M43" s="209">
        <f>'общие характеристики'!M44</f>
        <v>0</v>
      </c>
      <c r="N43" s="209">
        <f>'общие характеристики'!N44</f>
        <v>0</v>
      </c>
      <c r="O43" s="210">
        <f>'общие характеристики'!O44</f>
        <v>0</v>
      </c>
      <c r="P43" s="211">
        <f>'общие характеристики'!P44</f>
        <v>0</v>
      </c>
      <c r="Q43" s="211">
        <f>'общие характеристики'!Q44</f>
        <v>0</v>
      </c>
      <c r="R43" s="212">
        <f>'общие характеристики'!R44</f>
        <v>0</v>
      </c>
      <c r="S43" s="213">
        <f>'общие характеристики'!AM44</f>
        <v>0</v>
      </c>
      <c r="T43" s="208">
        <f>'общие характеристики'!AN44</f>
        <v>0</v>
      </c>
      <c r="U43" s="208">
        <f>'общие характеристики'!AO44</f>
        <v>0</v>
      </c>
      <c r="V43" s="214">
        <f>'общие характеристики'!AP44</f>
        <v>0</v>
      </c>
    </row>
    <row r="44" spans="2:22" ht="15">
      <c r="B44" s="152">
        <v>29</v>
      </c>
      <c r="C44" s="207">
        <f>'общие характеристики'!C45</f>
        <v>0</v>
      </c>
      <c r="D44" s="207">
        <f>'общие характеристики'!D45</f>
        <v>0</v>
      </c>
      <c r="E44" s="208">
        <f>'общие характеристики'!E45</f>
        <v>0</v>
      </c>
      <c r="F44" s="207">
        <f>'общие характеристики'!F45</f>
        <v>0</v>
      </c>
      <c r="G44" s="207">
        <f>'общие характеристики'!G45</f>
        <v>0</v>
      </c>
      <c r="H44" s="207">
        <f>'общие характеристики'!H45</f>
        <v>0</v>
      </c>
      <c r="I44" s="207">
        <f>'общие характеристики'!I45</f>
        <v>0</v>
      </c>
      <c r="J44" s="207">
        <f>'общие характеристики'!J45</f>
        <v>0</v>
      </c>
      <c r="K44" s="207">
        <f>'общие характеристики'!K45</f>
        <v>0</v>
      </c>
      <c r="L44" s="207">
        <f>'общие характеристики'!L45</f>
        <v>0</v>
      </c>
      <c r="M44" s="209">
        <f>'общие характеристики'!M45</f>
        <v>0</v>
      </c>
      <c r="N44" s="209">
        <f>'общие характеристики'!N45</f>
        <v>0</v>
      </c>
      <c r="O44" s="210">
        <f>'общие характеристики'!O45</f>
        <v>0</v>
      </c>
      <c r="P44" s="211">
        <f>'общие характеристики'!P45</f>
        <v>0</v>
      </c>
      <c r="Q44" s="211">
        <f>'общие характеристики'!Q45</f>
        <v>0</v>
      </c>
      <c r="R44" s="212">
        <f>'общие характеристики'!R45</f>
        <v>0</v>
      </c>
      <c r="S44" s="213">
        <f>'общие характеристики'!AM45</f>
        <v>0</v>
      </c>
      <c r="T44" s="208">
        <f>'общие характеристики'!AN45</f>
        <v>0</v>
      </c>
      <c r="U44" s="208">
        <f>'общие характеристики'!AO45</f>
        <v>0</v>
      </c>
      <c r="V44" s="214">
        <f>'общие характеристики'!AP45</f>
        <v>0</v>
      </c>
    </row>
    <row r="45" spans="2:22" ht="15">
      <c r="B45" s="152">
        <v>30</v>
      </c>
      <c r="C45" s="207">
        <f>'общие характеристики'!C46</f>
        <v>0</v>
      </c>
      <c r="D45" s="207">
        <f>'общие характеристики'!D46</f>
        <v>0</v>
      </c>
      <c r="E45" s="208">
        <f>'общие характеристики'!E46</f>
        <v>0</v>
      </c>
      <c r="F45" s="207">
        <f>'общие характеристики'!F46</f>
        <v>0</v>
      </c>
      <c r="G45" s="207">
        <f>'общие характеристики'!G46</f>
        <v>0</v>
      </c>
      <c r="H45" s="207">
        <f>'общие характеристики'!H46</f>
        <v>0</v>
      </c>
      <c r="I45" s="207">
        <f>'общие характеристики'!I46</f>
        <v>0</v>
      </c>
      <c r="J45" s="207">
        <f>'общие характеристики'!J46</f>
        <v>0</v>
      </c>
      <c r="K45" s="207">
        <f>'общие характеристики'!K46</f>
        <v>0</v>
      </c>
      <c r="L45" s="207">
        <f>'общие характеристики'!L46</f>
        <v>0</v>
      </c>
      <c r="M45" s="209">
        <f>'общие характеристики'!M46</f>
        <v>0</v>
      </c>
      <c r="N45" s="209">
        <f>'общие характеристики'!N46</f>
        <v>0</v>
      </c>
      <c r="O45" s="210">
        <f>'общие характеристики'!O46</f>
        <v>0</v>
      </c>
      <c r="P45" s="211">
        <f>'общие характеристики'!P46</f>
        <v>0</v>
      </c>
      <c r="Q45" s="211">
        <f>'общие характеристики'!Q46</f>
        <v>0</v>
      </c>
      <c r="R45" s="212">
        <f>'общие характеристики'!R46</f>
        <v>0</v>
      </c>
      <c r="S45" s="213">
        <f>'общие характеристики'!AM46</f>
        <v>0</v>
      </c>
      <c r="T45" s="208">
        <f>'общие характеристики'!AN46</f>
        <v>0</v>
      </c>
      <c r="U45" s="208">
        <f>'общие характеристики'!AO46</f>
        <v>0</v>
      </c>
      <c r="V45" s="214">
        <f>'общие характеристики'!AP46</f>
        <v>0</v>
      </c>
    </row>
    <row r="46" spans="2:22" ht="15">
      <c r="B46" s="152">
        <v>31</v>
      </c>
      <c r="C46" s="207">
        <f>'общие характеристики'!C47</f>
        <v>0</v>
      </c>
      <c r="D46" s="207">
        <f>'общие характеристики'!D47</f>
        <v>0</v>
      </c>
      <c r="E46" s="208">
        <f>'общие характеристики'!E47</f>
        <v>0</v>
      </c>
      <c r="F46" s="207">
        <f>'общие характеристики'!F47</f>
        <v>0</v>
      </c>
      <c r="G46" s="207">
        <f>'общие характеристики'!G47</f>
        <v>0</v>
      </c>
      <c r="H46" s="207">
        <f>'общие характеристики'!H47</f>
        <v>0</v>
      </c>
      <c r="I46" s="207">
        <f>'общие характеристики'!I47</f>
        <v>0</v>
      </c>
      <c r="J46" s="207">
        <f>'общие характеристики'!J47</f>
        <v>0</v>
      </c>
      <c r="K46" s="207">
        <f>'общие характеристики'!K47</f>
        <v>0</v>
      </c>
      <c r="L46" s="207">
        <f>'общие характеристики'!L47</f>
        <v>0</v>
      </c>
      <c r="M46" s="209">
        <f>'общие характеристики'!M47</f>
        <v>0</v>
      </c>
      <c r="N46" s="209">
        <f>'общие характеристики'!N47</f>
        <v>0</v>
      </c>
      <c r="O46" s="210">
        <f>'общие характеристики'!O47</f>
        <v>0</v>
      </c>
      <c r="P46" s="211">
        <f>'общие характеристики'!P47</f>
        <v>0</v>
      </c>
      <c r="Q46" s="211">
        <f>'общие характеристики'!Q47</f>
        <v>0</v>
      </c>
      <c r="R46" s="212">
        <f>'общие характеристики'!R47</f>
        <v>0</v>
      </c>
      <c r="S46" s="213">
        <f>'общие характеристики'!AM47</f>
        <v>0</v>
      </c>
      <c r="T46" s="208">
        <f>'общие характеристики'!AN47</f>
        <v>0</v>
      </c>
      <c r="U46" s="208">
        <f>'общие характеристики'!AO47</f>
        <v>0</v>
      </c>
      <c r="V46" s="214">
        <f>'общие характеристики'!AP47</f>
        <v>0</v>
      </c>
    </row>
    <row r="47" spans="2:22" ht="15">
      <c r="B47" s="152">
        <v>32</v>
      </c>
      <c r="C47" s="207">
        <f>'общие характеристики'!C48</f>
        <v>0</v>
      </c>
      <c r="D47" s="207">
        <f>'общие характеристики'!D48</f>
        <v>0</v>
      </c>
      <c r="E47" s="208">
        <f>'общие характеристики'!E48</f>
        <v>0</v>
      </c>
      <c r="F47" s="207">
        <f>'общие характеристики'!F48</f>
        <v>0</v>
      </c>
      <c r="G47" s="207">
        <f>'общие характеристики'!G48</f>
        <v>0</v>
      </c>
      <c r="H47" s="207">
        <f>'общие характеристики'!H48</f>
        <v>0</v>
      </c>
      <c r="I47" s="207">
        <f>'общие характеристики'!I48</f>
        <v>0</v>
      </c>
      <c r="J47" s="207">
        <f>'общие характеристики'!J48</f>
        <v>0</v>
      </c>
      <c r="K47" s="207">
        <f>'общие характеристики'!K48</f>
        <v>0</v>
      </c>
      <c r="L47" s="207">
        <f>'общие характеристики'!L48</f>
        <v>0</v>
      </c>
      <c r="M47" s="209">
        <f>'общие характеристики'!M48</f>
        <v>0</v>
      </c>
      <c r="N47" s="209">
        <f>'общие характеристики'!N48</f>
        <v>0</v>
      </c>
      <c r="O47" s="210">
        <f>'общие характеристики'!O48</f>
        <v>0</v>
      </c>
      <c r="P47" s="211">
        <f>'общие характеристики'!P48</f>
        <v>0</v>
      </c>
      <c r="Q47" s="211">
        <f>'общие характеристики'!Q48</f>
        <v>0</v>
      </c>
      <c r="R47" s="212">
        <f>'общие характеристики'!R48</f>
        <v>0</v>
      </c>
      <c r="S47" s="213">
        <f>'общие характеристики'!AM48</f>
        <v>0</v>
      </c>
      <c r="T47" s="208">
        <f>'общие характеристики'!AN48</f>
        <v>0</v>
      </c>
      <c r="U47" s="208">
        <f>'общие характеристики'!AO48</f>
        <v>0</v>
      </c>
      <c r="V47" s="214">
        <f>'общие характеристики'!AP48</f>
        <v>0</v>
      </c>
    </row>
    <row r="48" spans="2:22" ht="15">
      <c r="B48" s="152">
        <v>33</v>
      </c>
      <c r="C48" s="207">
        <f>'общие характеристики'!C49</f>
        <v>0</v>
      </c>
      <c r="D48" s="207">
        <f>'общие характеристики'!D49</f>
        <v>0</v>
      </c>
      <c r="E48" s="208">
        <f>'общие характеристики'!E49</f>
        <v>0</v>
      </c>
      <c r="F48" s="207">
        <f>'общие характеристики'!F49</f>
        <v>0</v>
      </c>
      <c r="G48" s="207">
        <f>'общие характеристики'!G49</f>
        <v>0</v>
      </c>
      <c r="H48" s="207">
        <f>'общие характеристики'!H49</f>
        <v>0</v>
      </c>
      <c r="I48" s="207">
        <f>'общие характеристики'!I49</f>
        <v>0</v>
      </c>
      <c r="J48" s="207">
        <f>'общие характеристики'!J49</f>
        <v>0</v>
      </c>
      <c r="K48" s="207">
        <f>'общие характеристики'!K49</f>
        <v>0</v>
      </c>
      <c r="L48" s="207">
        <f>'общие характеристики'!L49</f>
        <v>0</v>
      </c>
      <c r="M48" s="209">
        <f>'общие характеристики'!M49</f>
        <v>0</v>
      </c>
      <c r="N48" s="209">
        <f>'общие характеристики'!N49</f>
        <v>0</v>
      </c>
      <c r="O48" s="210">
        <f>'общие характеристики'!O49</f>
        <v>0</v>
      </c>
      <c r="P48" s="211">
        <f>'общие характеристики'!P49</f>
        <v>0</v>
      </c>
      <c r="Q48" s="211">
        <f>'общие характеристики'!Q49</f>
        <v>0</v>
      </c>
      <c r="R48" s="212">
        <f>'общие характеристики'!R49</f>
        <v>0</v>
      </c>
      <c r="S48" s="213">
        <f>'общие характеристики'!AM49</f>
        <v>0</v>
      </c>
      <c r="T48" s="208">
        <f>'общие характеристики'!AN49</f>
        <v>0</v>
      </c>
      <c r="U48" s="208">
        <f>'общие характеристики'!AO49</f>
        <v>0</v>
      </c>
      <c r="V48" s="214">
        <f>'общие характеристики'!AP49</f>
        <v>0</v>
      </c>
    </row>
    <row r="49" spans="2:22" ht="15">
      <c r="B49" s="152">
        <v>34</v>
      </c>
      <c r="C49" s="207">
        <f>'общие характеристики'!C50</f>
        <v>0</v>
      </c>
      <c r="D49" s="207">
        <f>'общие характеристики'!D50</f>
        <v>0</v>
      </c>
      <c r="E49" s="208">
        <f>'общие характеристики'!E50</f>
        <v>0</v>
      </c>
      <c r="F49" s="207">
        <f>'общие характеристики'!F50</f>
        <v>0</v>
      </c>
      <c r="G49" s="207">
        <f>'общие характеристики'!G50</f>
        <v>0</v>
      </c>
      <c r="H49" s="207">
        <f>'общие характеристики'!H50</f>
        <v>0</v>
      </c>
      <c r="I49" s="207">
        <f>'общие характеристики'!I50</f>
        <v>0</v>
      </c>
      <c r="J49" s="207">
        <f>'общие характеристики'!J50</f>
        <v>0</v>
      </c>
      <c r="K49" s="207">
        <f>'общие характеристики'!K50</f>
        <v>0</v>
      </c>
      <c r="L49" s="207">
        <f>'общие характеристики'!L50</f>
        <v>0</v>
      </c>
      <c r="M49" s="209">
        <f>'общие характеристики'!M50</f>
        <v>0</v>
      </c>
      <c r="N49" s="209">
        <f>'общие характеристики'!N50</f>
        <v>0</v>
      </c>
      <c r="O49" s="210">
        <f>'общие характеристики'!O50</f>
        <v>0</v>
      </c>
      <c r="P49" s="211">
        <f>'общие характеристики'!P50</f>
        <v>0</v>
      </c>
      <c r="Q49" s="211">
        <f>'общие характеристики'!Q50</f>
        <v>0</v>
      </c>
      <c r="R49" s="212">
        <f>'общие характеристики'!R50</f>
        <v>0</v>
      </c>
      <c r="S49" s="213">
        <f>'общие характеристики'!AM50</f>
        <v>0</v>
      </c>
      <c r="T49" s="208">
        <f>'общие характеристики'!AN50</f>
        <v>0</v>
      </c>
      <c r="U49" s="208">
        <f>'общие характеристики'!AO50</f>
        <v>0</v>
      </c>
      <c r="V49" s="214">
        <f>'общие характеристики'!AP50</f>
        <v>0</v>
      </c>
    </row>
    <row r="50" spans="2:22" ht="15">
      <c r="B50" s="152">
        <v>35</v>
      </c>
      <c r="C50" s="207">
        <f>'общие характеристики'!C51</f>
        <v>0</v>
      </c>
      <c r="D50" s="207">
        <f>'общие характеристики'!D51</f>
        <v>0</v>
      </c>
      <c r="E50" s="208">
        <f>'общие характеристики'!E51</f>
        <v>0</v>
      </c>
      <c r="F50" s="207">
        <f>'общие характеристики'!F51</f>
        <v>0</v>
      </c>
      <c r="G50" s="207">
        <f>'общие характеристики'!G51</f>
        <v>0</v>
      </c>
      <c r="H50" s="207">
        <f>'общие характеристики'!H51</f>
        <v>0</v>
      </c>
      <c r="I50" s="207">
        <f>'общие характеристики'!I51</f>
        <v>0</v>
      </c>
      <c r="J50" s="207">
        <f>'общие характеристики'!J51</f>
        <v>0</v>
      </c>
      <c r="K50" s="207">
        <f>'общие характеристики'!K51</f>
        <v>0</v>
      </c>
      <c r="L50" s="207">
        <f>'общие характеристики'!L51</f>
        <v>0</v>
      </c>
      <c r="M50" s="209">
        <f>'общие характеристики'!M51</f>
        <v>0</v>
      </c>
      <c r="N50" s="209">
        <f>'общие характеристики'!N51</f>
        <v>0</v>
      </c>
      <c r="O50" s="210">
        <f>'общие характеристики'!O51</f>
        <v>0</v>
      </c>
      <c r="P50" s="211">
        <f>'общие характеристики'!P51</f>
        <v>0</v>
      </c>
      <c r="Q50" s="211">
        <f>'общие характеристики'!Q51</f>
        <v>0</v>
      </c>
      <c r="R50" s="212">
        <f>'общие характеристики'!R51</f>
        <v>0</v>
      </c>
      <c r="S50" s="213">
        <f>'общие характеристики'!AM51</f>
        <v>0</v>
      </c>
      <c r="T50" s="208">
        <f>'общие характеристики'!AN51</f>
        <v>0</v>
      </c>
      <c r="U50" s="208">
        <f>'общие характеристики'!AO51</f>
        <v>0</v>
      </c>
      <c r="V50" s="214">
        <f>'общие характеристики'!AP51</f>
        <v>0</v>
      </c>
    </row>
    <row r="51" spans="2:22" ht="15">
      <c r="B51" s="152">
        <v>36</v>
      </c>
      <c r="C51" s="207">
        <f>'общие характеристики'!C52</f>
        <v>0</v>
      </c>
      <c r="D51" s="207">
        <f>'общие характеристики'!D52</f>
        <v>0</v>
      </c>
      <c r="E51" s="208">
        <f>'общие характеристики'!E52</f>
        <v>0</v>
      </c>
      <c r="F51" s="207">
        <f>'общие характеристики'!F52</f>
        <v>0</v>
      </c>
      <c r="G51" s="207">
        <f>'общие характеристики'!G52</f>
        <v>0</v>
      </c>
      <c r="H51" s="207">
        <f>'общие характеристики'!H52</f>
        <v>0</v>
      </c>
      <c r="I51" s="207">
        <f>'общие характеристики'!I52</f>
        <v>0</v>
      </c>
      <c r="J51" s="207">
        <f>'общие характеристики'!J52</f>
        <v>0</v>
      </c>
      <c r="K51" s="207">
        <f>'общие характеристики'!K52</f>
        <v>0</v>
      </c>
      <c r="L51" s="207">
        <f>'общие характеристики'!L52</f>
        <v>0</v>
      </c>
      <c r="M51" s="209">
        <f>'общие характеристики'!M52</f>
        <v>0</v>
      </c>
      <c r="N51" s="209">
        <f>'общие характеристики'!N52</f>
        <v>0</v>
      </c>
      <c r="O51" s="210">
        <f>'общие характеристики'!O52</f>
        <v>0</v>
      </c>
      <c r="P51" s="211">
        <f>'общие характеристики'!P52</f>
        <v>0</v>
      </c>
      <c r="Q51" s="211">
        <f>'общие характеристики'!Q52</f>
        <v>0</v>
      </c>
      <c r="R51" s="212">
        <f>'общие характеристики'!R52</f>
        <v>0</v>
      </c>
      <c r="S51" s="213">
        <f>'общие характеристики'!AM52</f>
        <v>0</v>
      </c>
      <c r="T51" s="208">
        <f>'общие характеристики'!AN52</f>
        <v>0</v>
      </c>
      <c r="U51" s="208">
        <f>'общие характеристики'!AO52</f>
        <v>0</v>
      </c>
      <c r="V51" s="214">
        <f>'общие характеристики'!AP52</f>
        <v>0</v>
      </c>
    </row>
    <row r="52" spans="2:22" ht="15">
      <c r="B52" s="152">
        <v>37</v>
      </c>
      <c r="C52" s="207">
        <f>'общие характеристики'!C53</f>
        <v>0</v>
      </c>
      <c r="D52" s="207">
        <f>'общие характеристики'!D53</f>
        <v>0</v>
      </c>
      <c r="E52" s="208">
        <f>'общие характеристики'!E53</f>
        <v>0</v>
      </c>
      <c r="F52" s="207">
        <f>'общие характеристики'!F53</f>
        <v>0</v>
      </c>
      <c r="G52" s="207">
        <f>'общие характеристики'!G53</f>
        <v>0</v>
      </c>
      <c r="H52" s="207">
        <f>'общие характеристики'!H53</f>
        <v>0</v>
      </c>
      <c r="I52" s="207">
        <f>'общие характеристики'!I53</f>
        <v>0</v>
      </c>
      <c r="J52" s="207">
        <f>'общие характеристики'!J53</f>
        <v>0</v>
      </c>
      <c r="K52" s="207">
        <f>'общие характеристики'!K53</f>
        <v>0</v>
      </c>
      <c r="L52" s="207">
        <f>'общие характеристики'!L53</f>
        <v>0</v>
      </c>
      <c r="M52" s="209">
        <f>'общие характеристики'!M53</f>
        <v>0</v>
      </c>
      <c r="N52" s="209">
        <f>'общие характеристики'!N53</f>
        <v>0</v>
      </c>
      <c r="O52" s="210">
        <f>'общие характеристики'!O53</f>
        <v>0</v>
      </c>
      <c r="P52" s="211">
        <f>'общие характеристики'!P53</f>
        <v>0</v>
      </c>
      <c r="Q52" s="211">
        <f>'общие характеристики'!Q53</f>
        <v>0</v>
      </c>
      <c r="R52" s="212">
        <f>'общие характеристики'!R53</f>
        <v>0</v>
      </c>
      <c r="S52" s="213">
        <f>'общие характеристики'!AM53</f>
        <v>0</v>
      </c>
      <c r="T52" s="208">
        <f>'общие характеристики'!AN53</f>
        <v>0</v>
      </c>
      <c r="U52" s="208">
        <f>'общие характеристики'!AO53</f>
        <v>0</v>
      </c>
      <c r="V52" s="214">
        <f>'общие характеристики'!AP53</f>
        <v>0</v>
      </c>
    </row>
    <row r="53" spans="2:22" ht="15">
      <c r="B53" s="152">
        <v>38</v>
      </c>
      <c r="C53" s="207">
        <f>'общие характеристики'!C54</f>
        <v>0</v>
      </c>
      <c r="D53" s="207">
        <f>'общие характеристики'!D54</f>
        <v>0</v>
      </c>
      <c r="E53" s="208">
        <f>'общие характеристики'!E54</f>
        <v>0</v>
      </c>
      <c r="F53" s="207">
        <f>'общие характеристики'!F54</f>
        <v>0</v>
      </c>
      <c r="G53" s="207">
        <f>'общие характеристики'!G54</f>
        <v>0</v>
      </c>
      <c r="H53" s="207">
        <f>'общие характеристики'!H54</f>
        <v>0</v>
      </c>
      <c r="I53" s="207">
        <f>'общие характеристики'!I54</f>
        <v>0</v>
      </c>
      <c r="J53" s="207">
        <f>'общие характеристики'!J54</f>
        <v>0</v>
      </c>
      <c r="K53" s="207">
        <f>'общие характеристики'!K54</f>
        <v>0</v>
      </c>
      <c r="L53" s="207">
        <f>'общие характеристики'!L54</f>
        <v>0</v>
      </c>
      <c r="M53" s="209">
        <f>'общие характеристики'!M54</f>
        <v>0</v>
      </c>
      <c r="N53" s="209">
        <f>'общие характеристики'!N54</f>
        <v>0</v>
      </c>
      <c r="O53" s="210">
        <f>'общие характеристики'!O54</f>
        <v>0</v>
      </c>
      <c r="P53" s="211">
        <f>'общие характеристики'!P54</f>
        <v>0</v>
      </c>
      <c r="Q53" s="211">
        <f>'общие характеристики'!Q54</f>
        <v>0</v>
      </c>
      <c r="R53" s="212">
        <f>'общие характеристики'!R54</f>
        <v>0</v>
      </c>
      <c r="S53" s="213">
        <f>'общие характеристики'!AM54</f>
        <v>0</v>
      </c>
      <c r="T53" s="208">
        <f>'общие характеристики'!AN54</f>
        <v>0</v>
      </c>
      <c r="U53" s="208">
        <f>'общие характеристики'!AO54</f>
        <v>0</v>
      </c>
      <c r="V53" s="214">
        <f>'общие характеристики'!AP54</f>
        <v>0</v>
      </c>
    </row>
    <row r="54" spans="2:22" ht="15">
      <c r="B54" s="152">
        <v>39</v>
      </c>
      <c r="C54" s="207">
        <f>'общие характеристики'!C55</f>
        <v>0</v>
      </c>
      <c r="D54" s="207">
        <f>'общие характеристики'!D55</f>
        <v>0</v>
      </c>
      <c r="E54" s="208">
        <f>'общие характеристики'!E55</f>
        <v>0</v>
      </c>
      <c r="F54" s="207">
        <f>'общие характеристики'!F55</f>
        <v>0</v>
      </c>
      <c r="G54" s="207">
        <f>'общие характеристики'!G55</f>
        <v>0</v>
      </c>
      <c r="H54" s="207">
        <f>'общие характеристики'!H55</f>
        <v>0</v>
      </c>
      <c r="I54" s="207">
        <f>'общие характеристики'!I55</f>
        <v>0</v>
      </c>
      <c r="J54" s="207">
        <f>'общие характеристики'!J55</f>
        <v>0</v>
      </c>
      <c r="K54" s="207">
        <f>'общие характеристики'!K55</f>
        <v>0</v>
      </c>
      <c r="L54" s="207">
        <f>'общие характеристики'!L55</f>
        <v>0</v>
      </c>
      <c r="M54" s="209">
        <f>'общие характеристики'!M55</f>
        <v>0</v>
      </c>
      <c r="N54" s="209">
        <f>'общие характеристики'!N55</f>
        <v>0</v>
      </c>
      <c r="O54" s="210">
        <f>'общие характеристики'!O55</f>
        <v>0</v>
      </c>
      <c r="P54" s="211">
        <f>'общие характеристики'!P55</f>
        <v>0</v>
      </c>
      <c r="Q54" s="211">
        <f>'общие характеристики'!Q55</f>
        <v>0</v>
      </c>
      <c r="R54" s="212">
        <f>'общие характеристики'!R55</f>
        <v>0</v>
      </c>
      <c r="S54" s="213">
        <f>'общие характеристики'!AM55</f>
        <v>0</v>
      </c>
      <c r="T54" s="208">
        <f>'общие характеристики'!AN55</f>
        <v>0</v>
      </c>
      <c r="U54" s="208">
        <f>'общие характеристики'!AO55</f>
        <v>0</v>
      </c>
      <c r="V54" s="214">
        <f>'общие характеристики'!AP55</f>
        <v>0</v>
      </c>
    </row>
    <row r="55" spans="2:22" ht="15">
      <c r="B55" s="152">
        <v>40</v>
      </c>
      <c r="C55" s="207">
        <f>'общие характеристики'!C56</f>
        <v>0</v>
      </c>
      <c r="D55" s="207">
        <f>'общие характеристики'!D56</f>
        <v>0</v>
      </c>
      <c r="E55" s="208">
        <f>'общие характеристики'!E56</f>
        <v>0</v>
      </c>
      <c r="F55" s="207">
        <f>'общие характеристики'!F56</f>
        <v>0</v>
      </c>
      <c r="G55" s="207">
        <f>'общие характеристики'!G56</f>
        <v>0</v>
      </c>
      <c r="H55" s="207">
        <f>'общие характеристики'!H56</f>
        <v>0</v>
      </c>
      <c r="I55" s="207">
        <f>'общие характеристики'!I56</f>
        <v>0</v>
      </c>
      <c r="J55" s="207">
        <f>'общие характеристики'!J56</f>
        <v>0</v>
      </c>
      <c r="K55" s="207">
        <f>'общие характеристики'!K56</f>
        <v>0</v>
      </c>
      <c r="L55" s="207">
        <f>'общие характеристики'!L56</f>
        <v>0</v>
      </c>
      <c r="M55" s="209">
        <f>'общие характеристики'!M56</f>
        <v>0</v>
      </c>
      <c r="N55" s="209">
        <f>'общие характеристики'!N56</f>
        <v>0</v>
      </c>
      <c r="O55" s="210">
        <f>'общие характеристики'!O56</f>
        <v>0</v>
      </c>
      <c r="P55" s="211">
        <f>'общие характеристики'!P56</f>
        <v>0</v>
      </c>
      <c r="Q55" s="211">
        <f>'общие характеристики'!Q56</f>
        <v>0</v>
      </c>
      <c r="R55" s="212">
        <f>'общие характеристики'!R56</f>
        <v>0</v>
      </c>
      <c r="S55" s="213">
        <f>'общие характеристики'!AM56</f>
        <v>0</v>
      </c>
      <c r="T55" s="208">
        <f>'общие характеристики'!AN56</f>
        <v>0</v>
      </c>
      <c r="U55" s="208">
        <f>'общие характеристики'!AO56</f>
        <v>0</v>
      </c>
      <c r="V55" s="214">
        <f>'общие характеристики'!AP56</f>
        <v>0</v>
      </c>
    </row>
    <row r="56" spans="2:22" ht="15">
      <c r="B56" s="152">
        <v>41</v>
      </c>
      <c r="C56" s="207">
        <f>'общие характеристики'!C57</f>
        <v>0</v>
      </c>
      <c r="D56" s="207">
        <f>'общие характеристики'!D57</f>
        <v>0</v>
      </c>
      <c r="E56" s="208">
        <f>'общие характеристики'!E57</f>
        <v>0</v>
      </c>
      <c r="F56" s="207">
        <f>'общие характеристики'!F57</f>
        <v>0</v>
      </c>
      <c r="G56" s="207">
        <f>'общие характеристики'!G57</f>
        <v>0</v>
      </c>
      <c r="H56" s="207">
        <f>'общие характеристики'!H57</f>
        <v>0</v>
      </c>
      <c r="I56" s="207">
        <f>'общие характеристики'!I57</f>
        <v>0</v>
      </c>
      <c r="J56" s="207">
        <f>'общие характеристики'!J57</f>
        <v>0</v>
      </c>
      <c r="K56" s="207">
        <f>'общие характеристики'!K57</f>
        <v>0</v>
      </c>
      <c r="L56" s="207">
        <f>'общие характеристики'!L57</f>
        <v>0</v>
      </c>
      <c r="M56" s="209">
        <f>'общие характеристики'!M57</f>
        <v>0</v>
      </c>
      <c r="N56" s="209">
        <f>'общие характеристики'!N57</f>
        <v>0</v>
      </c>
      <c r="O56" s="210">
        <f>'общие характеристики'!O57</f>
        <v>0</v>
      </c>
      <c r="P56" s="211">
        <f>'общие характеристики'!P57</f>
        <v>0</v>
      </c>
      <c r="Q56" s="211">
        <f>'общие характеристики'!Q57</f>
        <v>0</v>
      </c>
      <c r="R56" s="212">
        <f>'общие характеристики'!R57</f>
        <v>0</v>
      </c>
      <c r="S56" s="213">
        <f>'общие характеристики'!AM57</f>
        <v>0</v>
      </c>
      <c r="T56" s="208">
        <f>'общие характеристики'!AN57</f>
        <v>0</v>
      </c>
      <c r="U56" s="208">
        <f>'общие характеристики'!AO57</f>
        <v>0</v>
      </c>
      <c r="V56" s="214">
        <f>'общие характеристики'!AP57</f>
        <v>0</v>
      </c>
    </row>
    <row r="57" spans="2:22" ht="15">
      <c r="B57" s="152">
        <v>42</v>
      </c>
      <c r="C57" s="207">
        <f>'общие характеристики'!C58</f>
        <v>0</v>
      </c>
      <c r="D57" s="207">
        <f>'общие характеристики'!D58</f>
        <v>0</v>
      </c>
      <c r="E57" s="208">
        <f>'общие характеристики'!E58</f>
        <v>0</v>
      </c>
      <c r="F57" s="207">
        <f>'общие характеристики'!F58</f>
        <v>0</v>
      </c>
      <c r="G57" s="207">
        <f>'общие характеристики'!G58</f>
        <v>0</v>
      </c>
      <c r="H57" s="207">
        <f>'общие характеристики'!H58</f>
        <v>0</v>
      </c>
      <c r="I57" s="207">
        <f>'общие характеристики'!I58</f>
        <v>0</v>
      </c>
      <c r="J57" s="207">
        <f>'общие характеристики'!J58</f>
        <v>0</v>
      </c>
      <c r="K57" s="207">
        <f>'общие характеристики'!K58</f>
        <v>0</v>
      </c>
      <c r="L57" s="207">
        <f>'общие характеристики'!L58</f>
        <v>0</v>
      </c>
      <c r="M57" s="209">
        <f>'общие характеристики'!M58</f>
        <v>0</v>
      </c>
      <c r="N57" s="209">
        <f>'общие характеристики'!N58</f>
        <v>0</v>
      </c>
      <c r="O57" s="210">
        <f>'общие характеристики'!O58</f>
        <v>0</v>
      </c>
      <c r="P57" s="211">
        <f>'общие характеристики'!P58</f>
        <v>0</v>
      </c>
      <c r="Q57" s="211">
        <f>'общие характеристики'!Q58</f>
        <v>0</v>
      </c>
      <c r="R57" s="212">
        <f>'общие характеристики'!R58</f>
        <v>0</v>
      </c>
      <c r="S57" s="213">
        <f>'общие характеристики'!AM58</f>
        <v>0</v>
      </c>
      <c r="T57" s="208">
        <f>'общие характеристики'!AN58</f>
        <v>0</v>
      </c>
      <c r="U57" s="208">
        <f>'общие характеристики'!AO58</f>
        <v>0</v>
      </c>
      <c r="V57" s="214">
        <f>'общие характеристики'!AP58</f>
        <v>0</v>
      </c>
    </row>
    <row r="58" spans="2:22" ht="15">
      <c r="B58" s="152">
        <v>43</v>
      </c>
      <c r="C58" s="207">
        <f>'общие характеристики'!C59</f>
        <v>0</v>
      </c>
      <c r="D58" s="207">
        <f>'общие характеристики'!D59</f>
        <v>0</v>
      </c>
      <c r="E58" s="208">
        <f>'общие характеристики'!E59</f>
        <v>0</v>
      </c>
      <c r="F58" s="207">
        <f>'общие характеристики'!F59</f>
        <v>0</v>
      </c>
      <c r="G58" s="207">
        <f>'общие характеристики'!G59</f>
        <v>0</v>
      </c>
      <c r="H58" s="207">
        <f>'общие характеристики'!H59</f>
        <v>0</v>
      </c>
      <c r="I58" s="207">
        <f>'общие характеристики'!I59</f>
        <v>0</v>
      </c>
      <c r="J58" s="207">
        <f>'общие характеристики'!J59</f>
        <v>0</v>
      </c>
      <c r="K58" s="207">
        <f>'общие характеристики'!K59</f>
        <v>0</v>
      </c>
      <c r="L58" s="207">
        <f>'общие характеристики'!L59</f>
        <v>0</v>
      </c>
      <c r="M58" s="209">
        <f>'общие характеристики'!M59</f>
        <v>0</v>
      </c>
      <c r="N58" s="209">
        <f>'общие характеристики'!N59</f>
        <v>0</v>
      </c>
      <c r="O58" s="210">
        <f>'общие характеристики'!O59</f>
        <v>0</v>
      </c>
      <c r="P58" s="211">
        <f>'общие характеристики'!P59</f>
        <v>0</v>
      </c>
      <c r="Q58" s="211">
        <f>'общие характеристики'!Q59</f>
        <v>0</v>
      </c>
      <c r="R58" s="212">
        <f>'общие характеристики'!R59</f>
        <v>0</v>
      </c>
      <c r="S58" s="213">
        <f>'общие характеристики'!AM59</f>
        <v>0</v>
      </c>
      <c r="T58" s="208">
        <f>'общие характеристики'!AN59</f>
        <v>0</v>
      </c>
      <c r="U58" s="208">
        <f>'общие характеристики'!AO59</f>
        <v>0</v>
      </c>
      <c r="V58" s="214">
        <f>'общие характеристики'!AP59</f>
        <v>0</v>
      </c>
    </row>
    <row r="59" spans="2:22" ht="15">
      <c r="B59" s="152">
        <v>44</v>
      </c>
      <c r="C59" s="207">
        <f>'общие характеристики'!C60</f>
        <v>0</v>
      </c>
      <c r="D59" s="207">
        <f>'общие характеристики'!D60</f>
        <v>0</v>
      </c>
      <c r="E59" s="208">
        <f>'общие характеристики'!E60</f>
        <v>0</v>
      </c>
      <c r="F59" s="207">
        <f>'общие характеристики'!F60</f>
        <v>0</v>
      </c>
      <c r="G59" s="207">
        <f>'общие характеристики'!G60</f>
        <v>0</v>
      </c>
      <c r="H59" s="207">
        <f>'общие характеристики'!H60</f>
        <v>0</v>
      </c>
      <c r="I59" s="207">
        <f>'общие характеристики'!I60</f>
        <v>0</v>
      </c>
      <c r="J59" s="207">
        <f>'общие характеристики'!J60</f>
        <v>0</v>
      </c>
      <c r="K59" s="207">
        <f>'общие характеристики'!K60</f>
        <v>0</v>
      </c>
      <c r="L59" s="207">
        <f>'общие характеристики'!L60</f>
        <v>0</v>
      </c>
      <c r="M59" s="209">
        <f>'общие характеристики'!M60</f>
        <v>0</v>
      </c>
      <c r="N59" s="209">
        <f>'общие характеристики'!N60</f>
        <v>0</v>
      </c>
      <c r="O59" s="210">
        <f>'общие характеристики'!O60</f>
        <v>0</v>
      </c>
      <c r="P59" s="211">
        <f>'общие характеристики'!P60</f>
        <v>0</v>
      </c>
      <c r="Q59" s="211">
        <f>'общие характеристики'!Q60</f>
        <v>0</v>
      </c>
      <c r="R59" s="212">
        <f>'общие характеристики'!R60</f>
        <v>0</v>
      </c>
      <c r="S59" s="213">
        <f>'общие характеристики'!AM60</f>
        <v>0</v>
      </c>
      <c r="T59" s="208">
        <f>'общие характеристики'!AN60</f>
        <v>0</v>
      </c>
      <c r="U59" s="208">
        <f>'общие характеристики'!AO60</f>
        <v>0</v>
      </c>
      <c r="V59" s="214">
        <f>'общие характеристики'!AP60</f>
        <v>0</v>
      </c>
    </row>
    <row r="60" spans="2:22" ht="15">
      <c r="B60" s="152">
        <v>45</v>
      </c>
      <c r="C60" s="207">
        <f>'общие характеристики'!C61</f>
        <v>0</v>
      </c>
      <c r="D60" s="207">
        <f>'общие характеристики'!D61</f>
        <v>0</v>
      </c>
      <c r="E60" s="208">
        <f>'общие характеристики'!E61</f>
        <v>0</v>
      </c>
      <c r="F60" s="207">
        <f>'общие характеристики'!F61</f>
        <v>0</v>
      </c>
      <c r="G60" s="207">
        <f>'общие характеристики'!G61</f>
        <v>0</v>
      </c>
      <c r="H60" s="207">
        <f>'общие характеристики'!H61</f>
        <v>0</v>
      </c>
      <c r="I60" s="207">
        <f>'общие характеристики'!I61</f>
        <v>0</v>
      </c>
      <c r="J60" s="207">
        <f>'общие характеристики'!J61</f>
        <v>0</v>
      </c>
      <c r="K60" s="207">
        <f>'общие характеристики'!K61</f>
        <v>0</v>
      </c>
      <c r="L60" s="207">
        <f>'общие характеристики'!L61</f>
        <v>0</v>
      </c>
      <c r="M60" s="209">
        <f>'общие характеристики'!M61</f>
        <v>0</v>
      </c>
      <c r="N60" s="209">
        <f>'общие характеристики'!N61</f>
        <v>0</v>
      </c>
      <c r="O60" s="210">
        <f>'общие характеристики'!O61</f>
        <v>0</v>
      </c>
      <c r="P60" s="211">
        <f>'общие характеристики'!P61</f>
        <v>0</v>
      </c>
      <c r="Q60" s="211">
        <f>'общие характеристики'!Q61</f>
        <v>0</v>
      </c>
      <c r="R60" s="212">
        <f>'общие характеристики'!R61</f>
        <v>0</v>
      </c>
      <c r="S60" s="213">
        <f>'общие характеристики'!AM61</f>
        <v>0</v>
      </c>
      <c r="T60" s="208">
        <f>'общие характеристики'!AN61</f>
        <v>0</v>
      </c>
      <c r="U60" s="208">
        <f>'общие характеристики'!AO61</f>
        <v>0</v>
      </c>
      <c r="V60" s="214">
        <f>'общие характеристики'!AP61</f>
        <v>0</v>
      </c>
    </row>
    <row r="61" spans="2:22" ht="15">
      <c r="B61" s="152">
        <v>46</v>
      </c>
      <c r="C61" s="207">
        <f>'общие характеристики'!C62</f>
        <v>0</v>
      </c>
      <c r="D61" s="207">
        <f>'общие характеристики'!D62</f>
        <v>0</v>
      </c>
      <c r="E61" s="208">
        <f>'общие характеристики'!E62</f>
        <v>0</v>
      </c>
      <c r="F61" s="207">
        <f>'общие характеристики'!F62</f>
        <v>0</v>
      </c>
      <c r="G61" s="207">
        <f>'общие характеристики'!G62</f>
        <v>0</v>
      </c>
      <c r="H61" s="207">
        <f>'общие характеристики'!H62</f>
        <v>0</v>
      </c>
      <c r="I61" s="207">
        <f>'общие характеристики'!I62</f>
        <v>0</v>
      </c>
      <c r="J61" s="207">
        <f>'общие характеристики'!J62</f>
        <v>0</v>
      </c>
      <c r="K61" s="207">
        <f>'общие характеристики'!K62</f>
        <v>0</v>
      </c>
      <c r="L61" s="207">
        <f>'общие характеристики'!L62</f>
        <v>0</v>
      </c>
      <c r="M61" s="209">
        <f>'общие характеристики'!M62</f>
        <v>0</v>
      </c>
      <c r="N61" s="209">
        <f>'общие характеристики'!N62</f>
        <v>0</v>
      </c>
      <c r="O61" s="210">
        <f>'общие характеристики'!O62</f>
        <v>0</v>
      </c>
      <c r="P61" s="211">
        <f>'общие характеристики'!P62</f>
        <v>0</v>
      </c>
      <c r="Q61" s="211">
        <f>'общие характеристики'!Q62</f>
        <v>0</v>
      </c>
      <c r="R61" s="212">
        <f>'общие характеристики'!R62</f>
        <v>0</v>
      </c>
      <c r="S61" s="213">
        <f>'общие характеристики'!AM62</f>
        <v>0</v>
      </c>
      <c r="T61" s="208">
        <f>'общие характеристики'!AN62</f>
        <v>0</v>
      </c>
      <c r="U61" s="208">
        <f>'общие характеристики'!AO62</f>
        <v>0</v>
      </c>
      <c r="V61" s="214">
        <f>'общие характеристики'!AP62</f>
        <v>0</v>
      </c>
    </row>
    <row r="62" spans="2:22" ht="15">
      <c r="B62" s="152">
        <v>47</v>
      </c>
      <c r="C62" s="207">
        <f>'общие характеристики'!C63</f>
        <v>0</v>
      </c>
      <c r="D62" s="207">
        <f>'общие характеристики'!D63</f>
        <v>0</v>
      </c>
      <c r="E62" s="208">
        <f>'общие характеристики'!E63</f>
        <v>0</v>
      </c>
      <c r="F62" s="207">
        <f>'общие характеристики'!F63</f>
        <v>0</v>
      </c>
      <c r="G62" s="207">
        <f>'общие характеристики'!G63</f>
        <v>0</v>
      </c>
      <c r="H62" s="207">
        <f>'общие характеристики'!H63</f>
        <v>0</v>
      </c>
      <c r="I62" s="207">
        <f>'общие характеристики'!I63</f>
        <v>0</v>
      </c>
      <c r="J62" s="207">
        <f>'общие характеристики'!J63</f>
        <v>0</v>
      </c>
      <c r="K62" s="207">
        <f>'общие характеристики'!K63</f>
        <v>0</v>
      </c>
      <c r="L62" s="207">
        <f>'общие характеристики'!L63</f>
        <v>0</v>
      </c>
      <c r="M62" s="209">
        <f>'общие характеристики'!M63</f>
        <v>0</v>
      </c>
      <c r="N62" s="209">
        <f>'общие характеристики'!N63</f>
        <v>0</v>
      </c>
      <c r="O62" s="210">
        <f>'общие характеристики'!O63</f>
        <v>0</v>
      </c>
      <c r="P62" s="211">
        <f>'общие характеристики'!P63</f>
        <v>0</v>
      </c>
      <c r="Q62" s="211">
        <f>'общие характеристики'!Q63</f>
        <v>0</v>
      </c>
      <c r="R62" s="212">
        <f>'общие характеристики'!R63</f>
        <v>0</v>
      </c>
      <c r="S62" s="213">
        <f>'общие характеристики'!AM63</f>
        <v>0</v>
      </c>
      <c r="T62" s="208">
        <f>'общие характеристики'!AN63</f>
        <v>0</v>
      </c>
      <c r="U62" s="208">
        <f>'общие характеристики'!AO63</f>
        <v>0</v>
      </c>
      <c r="V62" s="214">
        <f>'общие характеристики'!AP63</f>
        <v>0</v>
      </c>
    </row>
    <row r="63" spans="2:22" ht="15">
      <c r="B63" s="152">
        <v>48</v>
      </c>
      <c r="C63" s="207">
        <f>'общие характеристики'!C64</f>
        <v>0</v>
      </c>
      <c r="D63" s="207">
        <f>'общие характеристики'!D64</f>
        <v>0</v>
      </c>
      <c r="E63" s="208">
        <f>'общие характеристики'!E64</f>
        <v>0</v>
      </c>
      <c r="F63" s="207">
        <f>'общие характеристики'!F64</f>
        <v>0</v>
      </c>
      <c r="G63" s="207">
        <f>'общие характеристики'!G64</f>
        <v>0</v>
      </c>
      <c r="H63" s="207">
        <f>'общие характеристики'!H64</f>
        <v>0</v>
      </c>
      <c r="I63" s="207">
        <f>'общие характеристики'!I64</f>
        <v>0</v>
      </c>
      <c r="J63" s="207">
        <f>'общие характеристики'!J64</f>
        <v>0</v>
      </c>
      <c r="K63" s="207">
        <f>'общие характеристики'!K64</f>
        <v>0</v>
      </c>
      <c r="L63" s="207">
        <f>'общие характеристики'!L64</f>
        <v>0</v>
      </c>
      <c r="M63" s="209">
        <f>'общие характеристики'!M64</f>
        <v>0</v>
      </c>
      <c r="N63" s="209">
        <f>'общие характеристики'!N64</f>
        <v>0</v>
      </c>
      <c r="O63" s="210">
        <f>'общие характеристики'!O64</f>
        <v>0</v>
      </c>
      <c r="P63" s="211">
        <f>'общие характеристики'!P64</f>
        <v>0</v>
      </c>
      <c r="Q63" s="211">
        <f>'общие характеристики'!Q64</f>
        <v>0</v>
      </c>
      <c r="R63" s="212">
        <f>'общие характеристики'!R64</f>
        <v>0</v>
      </c>
      <c r="S63" s="213">
        <f>'общие характеристики'!AM64</f>
        <v>0</v>
      </c>
      <c r="T63" s="208">
        <f>'общие характеристики'!AN64</f>
        <v>0</v>
      </c>
      <c r="U63" s="208">
        <f>'общие характеристики'!AO64</f>
        <v>0</v>
      </c>
      <c r="V63" s="214">
        <f>'общие характеристики'!AP64</f>
        <v>0</v>
      </c>
    </row>
    <row r="64" spans="2:22" ht="15">
      <c r="B64" s="152">
        <v>49</v>
      </c>
      <c r="C64" s="207">
        <f>'общие характеристики'!C65</f>
        <v>0</v>
      </c>
      <c r="D64" s="207">
        <f>'общие характеристики'!D65</f>
        <v>0</v>
      </c>
      <c r="E64" s="208">
        <f>'общие характеристики'!E65</f>
        <v>0</v>
      </c>
      <c r="F64" s="207">
        <f>'общие характеристики'!F65</f>
        <v>0</v>
      </c>
      <c r="G64" s="207">
        <f>'общие характеристики'!G65</f>
        <v>0</v>
      </c>
      <c r="H64" s="207">
        <f>'общие характеристики'!H65</f>
        <v>0</v>
      </c>
      <c r="I64" s="207">
        <f>'общие характеристики'!I65</f>
        <v>0</v>
      </c>
      <c r="J64" s="207">
        <f>'общие характеристики'!J65</f>
        <v>0</v>
      </c>
      <c r="K64" s="207">
        <f>'общие характеристики'!K65</f>
        <v>0</v>
      </c>
      <c r="L64" s="207">
        <f>'общие характеристики'!L65</f>
        <v>0</v>
      </c>
      <c r="M64" s="209">
        <f>'общие характеристики'!M65</f>
        <v>0</v>
      </c>
      <c r="N64" s="209">
        <f>'общие характеристики'!N65</f>
        <v>0</v>
      </c>
      <c r="O64" s="210">
        <f>'общие характеристики'!O65</f>
        <v>0</v>
      </c>
      <c r="P64" s="211">
        <f>'общие характеристики'!P65</f>
        <v>0</v>
      </c>
      <c r="Q64" s="211">
        <f>'общие характеристики'!Q65</f>
        <v>0</v>
      </c>
      <c r="R64" s="212">
        <f>'общие характеристики'!R65</f>
        <v>0</v>
      </c>
      <c r="S64" s="213">
        <f>'общие характеристики'!AM65</f>
        <v>0</v>
      </c>
      <c r="T64" s="208">
        <f>'общие характеристики'!AN65</f>
        <v>0</v>
      </c>
      <c r="U64" s="208">
        <f>'общие характеристики'!AO65</f>
        <v>0</v>
      </c>
      <c r="V64" s="214">
        <f>'общие характеристики'!AP65</f>
        <v>0</v>
      </c>
    </row>
    <row r="65" spans="2:22" ht="15">
      <c r="B65" s="152">
        <v>50</v>
      </c>
      <c r="C65" s="207">
        <f>'общие характеристики'!C66</f>
        <v>0</v>
      </c>
      <c r="D65" s="207">
        <f>'общие характеристики'!D66</f>
        <v>0</v>
      </c>
      <c r="E65" s="208">
        <f>'общие характеристики'!E66</f>
        <v>0</v>
      </c>
      <c r="F65" s="207">
        <f>'общие характеристики'!F66</f>
        <v>0</v>
      </c>
      <c r="G65" s="207">
        <f>'общие характеристики'!G66</f>
        <v>0</v>
      </c>
      <c r="H65" s="207">
        <f>'общие характеристики'!H66</f>
        <v>0</v>
      </c>
      <c r="I65" s="207">
        <f>'общие характеристики'!I66</f>
        <v>0</v>
      </c>
      <c r="J65" s="207">
        <f>'общие характеристики'!J66</f>
        <v>0</v>
      </c>
      <c r="K65" s="207">
        <f>'общие характеристики'!K66</f>
        <v>0</v>
      </c>
      <c r="L65" s="207">
        <f>'общие характеристики'!L66</f>
        <v>0</v>
      </c>
      <c r="M65" s="209">
        <f>'общие характеристики'!M66</f>
        <v>0</v>
      </c>
      <c r="N65" s="209">
        <f>'общие характеристики'!N66</f>
        <v>0</v>
      </c>
      <c r="O65" s="210">
        <f>'общие характеристики'!O66</f>
        <v>0</v>
      </c>
      <c r="P65" s="211">
        <f>'общие характеристики'!P66</f>
        <v>0</v>
      </c>
      <c r="Q65" s="211">
        <f>'общие характеристики'!Q66</f>
        <v>0</v>
      </c>
      <c r="R65" s="212">
        <f>'общие характеристики'!R66</f>
        <v>0</v>
      </c>
      <c r="S65" s="213">
        <f>'общие характеристики'!AM66</f>
        <v>0</v>
      </c>
      <c r="T65" s="208">
        <f>'общие характеристики'!AN66</f>
        <v>0</v>
      </c>
      <c r="U65" s="208">
        <f>'общие характеристики'!AO66</f>
        <v>0</v>
      </c>
      <c r="V65" s="214">
        <f>'общие характеристики'!AP66</f>
        <v>0</v>
      </c>
    </row>
    <row r="66" spans="2:22" ht="15">
      <c r="B66" s="152">
        <v>51</v>
      </c>
      <c r="C66" s="207">
        <f>'общие характеристики'!C67</f>
        <v>0</v>
      </c>
      <c r="D66" s="207">
        <f>'общие характеристики'!D67</f>
        <v>0</v>
      </c>
      <c r="E66" s="208">
        <f>'общие характеристики'!E67</f>
        <v>0</v>
      </c>
      <c r="F66" s="207">
        <f>'общие характеристики'!F67</f>
        <v>0</v>
      </c>
      <c r="G66" s="207">
        <f>'общие характеристики'!G67</f>
        <v>0</v>
      </c>
      <c r="H66" s="207">
        <f>'общие характеристики'!H67</f>
        <v>0</v>
      </c>
      <c r="I66" s="207">
        <f>'общие характеристики'!I67</f>
        <v>0</v>
      </c>
      <c r="J66" s="207">
        <f>'общие характеристики'!J67</f>
        <v>0</v>
      </c>
      <c r="K66" s="207">
        <f>'общие характеристики'!K67</f>
        <v>0</v>
      </c>
      <c r="L66" s="207">
        <f>'общие характеристики'!L67</f>
        <v>0</v>
      </c>
      <c r="M66" s="209">
        <f>'общие характеристики'!M67</f>
        <v>0</v>
      </c>
      <c r="N66" s="209">
        <f>'общие характеристики'!N67</f>
        <v>0</v>
      </c>
      <c r="O66" s="210">
        <f>'общие характеристики'!O67</f>
        <v>0</v>
      </c>
      <c r="P66" s="211">
        <f>'общие характеристики'!P67</f>
        <v>0</v>
      </c>
      <c r="Q66" s="211">
        <f>'общие характеристики'!Q67</f>
        <v>0</v>
      </c>
      <c r="R66" s="212">
        <f>'общие характеристики'!R67</f>
        <v>0</v>
      </c>
      <c r="S66" s="213">
        <f>'общие характеристики'!AM67</f>
        <v>0</v>
      </c>
      <c r="T66" s="208">
        <f>'общие характеристики'!AN67</f>
        <v>0</v>
      </c>
      <c r="U66" s="208">
        <f>'общие характеристики'!AO67</f>
        <v>0</v>
      </c>
      <c r="V66" s="214">
        <f>'общие характеристики'!AP67</f>
        <v>0</v>
      </c>
    </row>
    <row r="67" spans="2:22" ht="15">
      <c r="B67" s="152">
        <v>52</v>
      </c>
      <c r="C67" s="207">
        <f>'общие характеристики'!C68</f>
        <v>0</v>
      </c>
      <c r="D67" s="207">
        <f>'общие характеристики'!D68</f>
        <v>0</v>
      </c>
      <c r="E67" s="208">
        <f>'общие характеристики'!E68</f>
        <v>0</v>
      </c>
      <c r="F67" s="207">
        <f>'общие характеристики'!F68</f>
        <v>0</v>
      </c>
      <c r="G67" s="207">
        <f>'общие характеристики'!G68</f>
        <v>0</v>
      </c>
      <c r="H67" s="207">
        <f>'общие характеристики'!H68</f>
        <v>0</v>
      </c>
      <c r="I67" s="207">
        <f>'общие характеристики'!I68</f>
        <v>0</v>
      </c>
      <c r="J67" s="207">
        <f>'общие характеристики'!J68</f>
        <v>0</v>
      </c>
      <c r="K67" s="207">
        <f>'общие характеристики'!K68</f>
        <v>0</v>
      </c>
      <c r="L67" s="207">
        <f>'общие характеристики'!L68</f>
        <v>0</v>
      </c>
      <c r="M67" s="209">
        <f>'общие характеристики'!M68</f>
        <v>0</v>
      </c>
      <c r="N67" s="209">
        <f>'общие характеристики'!N68</f>
        <v>0</v>
      </c>
      <c r="O67" s="210">
        <f>'общие характеристики'!O68</f>
        <v>0</v>
      </c>
      <c r="P67" s="211">
        <f>'общие характеристики'!P68</f>
        <v>0</v>
      </c>
      <c r="Q67" s="211">
        <f>'общие характеристики'!Q68</f>
        <v>0</v>
      </c>
      <c r="R67" s="212">
        <f>'общие характеристики'!R68</f>
        <v>0</v>
      </c>
      <c r="S67" s="213">
        <f>'общие характеристики'!AM68</f>
        <v>0</v>
      </c>
      <c r="T67" s="208">
        <f>'общие характеристики'!AN68</f>
        <v>0</v>
      </c>
      <c r="U67" s="208">
        <f>'общие характеристики'!AO68</f>
        <v>0</v>
      </c>
      <c r="V67" s="214">
        <f>'общие характеристики'!AP68</f>
        <v>0</v>
      </c>
    </row>
    <row r="68" spans="2:22" ht="15">
      <c r="B68" s="152">
        <v>53</v>
      </c>
      <c r="C68" s="207">
        <f>'общие характеристики'!C69</f>
        <v>0</v>
      </c>
      <c r="D68" s="207">
        <f>'общие характеристики'!D69</f>
        <v>0</v>
      </c>
      <c r="E68" s="208">
        <f>'общие характеристики'!E69</f>
        <v>0</v>
      </c>
      <c r="F68" s="207">
        <f>'общие характеристики'!F69</f>
        <v>0</v>
      </c>
      <c r="G68" s="207">
        <f>'общие характеристики'!G69</f>
        <v>0</v>
      </c>
      <c r="H68" s="207">
        <f>'общие характеристики'!H69</f>
        <v>0</v>
      </c>
      <c r="I68" s="207">
        <f>'общие характеристики'!I69</f>
        <v>0</v>
      </c>
      <c r="J68" s="207">
        <f>'общие характеристики'!J69</f>
        <v>0</v>
      </c>
      <c r="K68" s="207">
        <f>'общие характеристики'!K69</f>
        <v>0</v>
      </c>
      <c r="L68" s="207">
        <f>'общие характеристики'!L69</f>
        <v>0</v>
      </c>
      <c r="M68" s="209">
        <f>'общие характеристики'!M69</f>
        <v>0</v>
      </c>
      <c r="N68" s="209">
        <f>'общие характеристики'!N69</f>
        <v>0</v>
      </c>
      <c r="O68" s="210">
        <f>'общие характеристики'!O69</f>
        <v>0</v>
      </c>
      <c r="P68" s="211">
        <f>'общие характеристики'!P69</f>
        <v>0</v>
      </c>
      <c r="Q68" s="211">
        <f>'общие характеристики'!Q69</f>
        <v>0</v>
      </c>
      <c r="R68" s="212">
        <f>'общие характеристики'!R69</f>
        <v>0</v>
      </c>
      <c r="S68" s="213">
        <f>'общие характеристики'!AM69</f>
        <v>0</v>
      </c>
      <c r="T68" s="208">
        <f>'общие характеристики'!AN69</f>
        <v>0</v>
      </c>
      <c r="U68" s="208">
        <f>'общие характеристики'!AO69</f>
        <v>0</v>
      </c>
      <c r="V68" s="214">
        <f>'общие характеристики'!AP69</f>
        <v>0</v>
      </c>
    </row>
    <row r="69" spans="2:22" ht="15">
      <c r="B69" s="152">
        <v>54</v>
      </c>
      <c r="C69" s="207">
        <f>'общие характеристики'!C70</f>
        <v>0</v>
      </c>
      <c r="D69" s="207">
        <f>'общие характеристики'!D70</f>
        <v>0</v>
      </c>
      <c r="E69" s="208">
        <f>'общие характеристики'!E70</f>
        <v>0</v>
      </c>
      <c r="F69" s="207">
        <f>'общие характеристики'!F70</f>
        <v>0</v>
      </c>
      <c r="G69" s="207">
        <f>'общие характеристики'!G70</f>
        <v>0</v>
      </c>
      <c r="H69" s="207">
        <f>'общие характеристики'!H70</f>
        <v>0</v>
      </c>
      <c r="I69" s="207">
        <f>'общие характеристики'!I70</f>
        <v>0</v>
      </c>
      <c r="J69" s="207">
        <f>'общие характеристики'!J70</f>
        <v>0</v>
      </c>
      <c r="K69" s="207">
        <f>'общие характеристики'!K70</f>
        <v>0</v>
      </c>
      <c r="L69" s="207">
        <f>'общие характеристики'!L70</f>
        <v>0</v>
      </c>
      <c r="M69" s="209">
        <f>'общие характеристики'!M70</f>
        <v>0</v>
      </c>
      <c r="N69" s="209">
        <f>'общие характеристики'!N70</f>
        <v>0</v>
      </c>
      <c r="O69" s="210">
        <f>'общие характеристики'!O70</f>
        <v>0</v>
      </c>
      <c r="P69" s="211">
        <f>'общие характеристики'!P70</f>
        <v>0</v>
      </c>
      <c r="Q69" s="211">
        <f>'общие характеристики'!Q70</f>
        <v>0</v>
      </c>
      <c r="R69" s="212">
        <f>'общие характеристики'!R70</f>
        <v>0</v>
      </c>
      <c r="S69" s="213">
        <f>'общие характеристики'!AM70</f>
        <v>0</v>
      </c>
      <c r="T69" s="208">
        <f>'общие характеристики'!AN70</f>
        <v>0</v>
      </c>
      <c r="U69" s="208">
        <f>'общие характеристики'!AO70</f>
        <v>0</v>
      </c>
      <c r="V69" s="214">
        <f>'общие характеристики'!AP70</f>
        <v>0</v>
      </c>
    </row>
    <row r="70" spans="2:22" ht="15">
      <c r="B70" s="152">
        <v>55</v>
      </c>
      <c r="C70" s="207">
        <f>'общие характеристики'!C71</f>
        <v>0</v>
      </c>
      <c r="D70" s="207">
        <f>'общие характеристики'!D71</f>
        <v>0</v>
      </c>
      <c r="E70" s="208">
        <f>'общие характеристики'!E71</f>
        <v>0</v>
      </c>
      <c r="F70" s="207">
        <f>'общие характеристики'!F71</f>
        <v>0</v>
      </c>
      <c r="G70" s="207">
        <f>'общие характеристики'!G71</f>
        <v>0</v>
      </c>
      <c r="H70" s="207">
        <f>'общие характеристики'!H71</f>
        <v>0</v>
      </c>
      <c r="I70" s="207">
        <f>'общие характеристики'!I71</f>
        <v>0</v>
      </c>
      <c r="J70" s="207">
        <f>'общие характеристики'!J71</f>
        <v>0</v>
      </c>
      <c r="K70" s="207">
        <f>'общие характеристики'!K71</f>
        <v>0</v>
      </c>
      <c r="L70" s="207">
        <f>'общие характеристики'!L71</f>
        <v>0</v>
      </c>
      <c r="M70" s="209">
        <f>'общие характеристики'!M71</f>
        <v>0</v>
      </c>
      <c r="N70" s="209">
        <f>'общие характеристики'!N71</f>
        <v>0</v>
      </c>
      <c r="O70" s="210">
        <f>'общие характеристики'!O71</f>
        <v>0</v>
      </c>
      <c r="P70" s="211">
        <f>'общие характеристики'!P71</f>
        <v>0</v>
      </c>
      <c r="Q70" s="211">
        <f>'общие характеристики'!Q71</f>
        <v>0</v>
      </c>
      <c r="R70" s="212">
        <f>'общие характеристики'!R71</f>
        <v>0</v>
      </c>
      <c r="S70" s="213">
        <f>'общие характеристики'!AM71</f>
        <v>0</v>
      </c>
      <c r="T70" s="208">
        <f>'общие характеристики'!AN71</f>
        <v>0</v>
      </c>
      <c r="U70" s="208">
        <f>'общие характеристики'!AO71</f>
        <v>0</v>
      </c>
      <c r="V70" s="214">
        <f>'общие характеристики'!AP71</f>
        <v>0</v>
      </c>
    </row>
    <row r="71" spans="2:22" ht="15">
      <c r="B71" s="152">
        <v>56</v>
      </c>
      <c r="C71" s="207">
        <f>'общие характеристики'!C72</f>
        <v>0</v>
      </c>
      <c r="D71" s="207">
        <f>'общие характеристики'!D72</f>
        <v>0</v>
      </c>
      <c r="E71" s="208">
        <f>'общие характеристики'!E72</f>
        <v>0</v>
      </c>
      <c r="F71" s="207">
        <f>'общие характеристики'!F72</f>
        <v>0</v>
      </c>
      <c r="G71" s="207">
        <f>'общие характеристики'!G72</f>
        <v>0</v>
      </c>
      <c r="H71" s="207">
        <f>'общие характеристики'!H72</f>
        <v>0</v>
      </c>
      <c r="I71" s="207">
        <f>'общие характеристики'!I72</f>
        <v>0</v>
      </c>
      <c r="J71" s="207">
        <f>'общие характеристики'!J72</f>
        <v>0</v>
      </c>
      <c r="K71" s="207">
        <f>'общие характеристики'!K72</f>
        <v>0</v>
      </c>
      <c r="L71" s="207">
        <f>'общие характеристики'!L72</f>
        <v>0</v>
      </c>
      <c r="M71" s="209">
        <f>'общие характеристики'!M72</f>
        <v>0</v>
      </c>
      <c r="N71" s="209">
        <f>'общие характеристики'!N72</f>
        <v>0</v>
      </c>
      <c r="O71" s="210">
        <f>'общие характеристики'!O72</f>
        <v>0</v>
      </c>
      <c r="P71" s="211">
        <f>'общие характеристики'!P72</f>
        <v>0</v>
      </c>
      <c r="Q71" s="211">
        <f>'общие характеристики'!Q72</f>
        <v>0</v>
      </c>
      <c r="R71" s="212">
        <f>'общие характеристики'!R72</f>
        <v>0</v>
      </c>
      <c r="S71" s="213">
        <f>'общие характеристики'!AM72</f>
        <v>0</v>
      </c>
      <c r="T71" s="208">
        <f>'общие характеристики'!AN72</f>
        <v>0</v>
      </c>
      <c r="U71" s="208">
        <f>'общие характеристики'!AO72</f>
        <v>0</v>
      </c>
      <c r="V71" s="214">
        <f>'общие характеристики'!AP72</f>
        <v>0</v>
      </c>
    </row>
    <row r="72" spans="2:22" ht="15">
      <c r="B72" s="152">
        <v>57</v>
      </c>
      <c r="C72" s="207">
        <f>'общие характеристики'!C73</f>
        <v>0</v>
      </c>
      <c r="D72" s="207">
        <f>'общие характеристики'!D73</f>
        <v>0</v>
      </c>
      <c r="E72" s="208">
        <f>'общие характеристики'!E73</f>
        <v>0</v>
      </c>
      <c r="F72" s="207">
        <f>'общие характеристики'!F73</f>
        <v>0</v>
      </c>
      <c r="G72" s="207">
        <f>'общие характеристики'!G73</f>
        <v>0</v>
      </c>
      <c r="H72" s="207">
        <f>'общие характеристики'!H73</f>
        <v>0</v>
      </c>
      <c r="I72" s="207">
        <f>'общие характеристики'!I73</f>
        <v>0</v>
      </c>
      <c r="J72" s="207">
        <f>'общие характеристики'!J73</f>
        <v>0</v>
      </c>
      <c r="K72" s="207">
        <f>'общие характеристики'!K73</f>
        <v>0</v>
      </c>
      <c r="L72" s="207">
        <f>'общие характеристики'!L73</f>
        <v>0</v>
      </c>
      <c r="M72" s="209">
        <f>'общие характеристики'!M73</f>
        <v>0</v>
      </c>
      <c r="N72" s="209">
        <f>'общие характеристики'!N73</f>
        <v>0</v>
      </c>
      <c r="O72" s="210">
        <f>'общие характеристики'!O73</f>
        <v>0</v>
      </c>
      <c r="P72" s="211">
        <f>'общие характеристики'!P73</f>
        <v>0</v>
      </c>
      <c r="Q72" s="211">
        <f>'общие характеристики'!Q73</f>
        <v>0</v>
      </c>
      <c r="R72" s="212">
        <f>'общие характеристики'!R73</f>
        <v>0</v>
      </c>
      <c r="S72" s="213">
        <f>'общие характеристики'!AM73</f>
        <v>0</v>
      </c>
      <c r="T72" s="208">
        <f>'общие характеристики'!AN73</f>
        <v>0</v>
      </c>
      <c r="U72" s="208">
        <f>'общие характеристики'!AO73</f>
        <v>0</v>
      </c>
      <c r="V72" s="214">
        <f>'общие характеристики'!AP73</f>
        <v>0</v>
      </c>
    </row>
    <row r="73" spans="2:22" ht="15">
      <c r="B73" s="152">
        <v>58</v>
      </c>
      <c r="C73" s="207">
        <f>'общие характеристики'!C74</f>
        <v>0</v>
      </c>
      <c r="D73" s="207">
        <f>'общие характеристики'!D74</f>
        <v>0</v>
      </c>
      <c r="E73" s="208">
        <f>'общие характеристики'!E74</f>
        <v>0</v>
      </c>
      <c r="F73" s="207">
        <f>'общие характеристики'!F74</f>
        <v>0</v>
      </c>
      <c r="G73" s="207">
        <f>'общие характеристики'!G74</f>
        <v>0</v>
      </c>
      <c r="H73" s="207">
        <f>'общие характеристики'!H74</f>
        <v>0</v>
      </c>
      <c r="I73" s="207">
        <f>'общие характеристики'!I74</f>
        <v>0</v>
      </c>
      <c r="J73" s="207">
        <f>'общие характеристики'!J74</f>
        <v>0</v>
      </c>
      <c r="K73" s="207">
        <f>'общие характеристики'!K74</f>
        <v>0</v>
      </c>
      <c r="L73" s="207">
        <f>'общие характеристики'!L74</f>
        <v>0</v>
      </c>
      <c r="M73" s="209">
        <f>'общие характеристики'!M74</f>
        <v>0</v>
      </c>
      <c r="N73" s="209">
        <f>'общие характеристики'!N74</f>
        <v>0</v>
      </c>
      <c r="O73" s="210">
        <f>'общие характеристики'!O74</f>
        <v>0</v>
      </c>
      <c r="P73" s="211">
        <f>'общие характеристики'!P74</f>
        <v>0</v>
      </c>
      <c r="Q73" s="211">
        <f>'общие характеристики'!Q74</f>
        <v>0</v>
      </c>
      <c r="R73" s="212">
        <f>'общие характеристики'!R74</f>
        <v>0</v>
      </c>
      <c r="S73" s="213">
        <f>'общие характеристики'!AM74</f>
        <v>0</v>
      </c>
      <c r="T73" s="208">
        <f>'общие характеристики'!AN74</f>
        <v>0</v>
      </c>
      <c r="U73" s="208">
        <f>'общие характеристики'!AO74</f>
        <v>0</v>
      </c>
      <c r="V73" s="214">
        <f>'общие характеристики'!AP74</f>
        <v>0</v>
      </c>
    </row>
    <row r="74" spans="2:22" ht="15">
      <c r="B74" s="152">
        <v>59</v>
      </c>
      <c r="C74" s="207">
        <f>'общие характеристики'!C75</f>
        <v>0</v>
      </c>
      <c r="D74" s="207">
        <f>'общие характеристики'!D75</f>
        <v>0</v>
      </c>
      <c r="E74" s="208">
        <f>'общие характеристики'!E75</f>
        <v>0</v>
      </c>
      <c r="F74" s="207">
        <f>'общие характеристики'!F75</f>
        <v>0</v>
      </c>
      <c r="G74" s="207">
        <f>'общие характеристики'!G75</f>
        <v>0</v>
      </c>
      <c r="H74" s="207">
        <f>'общие характеристики'!H75</f>
        <v>0</v>
      </c>
      <c r="I74" s="207">
        <f>'общие характеристики'!I75</f>
        <v>0</v>
      </c>
      <c r="J74" s="207">
        <f>'общие характеристики'!J75</f>
        <v>0</v>
      </c>
      <c r="K74" s="207">
        <f>'общие характеристики'!K75</f>
        <v>0</v>
      </c>
      <c r="L74" s="207">
        <f>'общие характеристики'!L75</f>
        <v>0</v>
      </c>
      <c r="M74" s="209">
        <f>'общие характеристики'!M75</f>
        <v>0</v>
      </c>
      <c r="N74" s="209">
        <f>'общие характеристики'!N75</f>
        <v>0</v>
      </c>
      <c r="O74" s="210">
        <f>'общие характеристики'!O75</f>
        <v>0</v>
      </c>
      <c r="P74" s="211">
        <f>'общие характеристики'!P75</f>
        <v>0</v>
      </c>
      <c r="Q74" s="211">
        <f>'общие характеристики'!Q75</f>
        <v>0</v>
      </c>
      <c r="R74" s="212">
        <f>'общие характеристики'!R75</f>
        <v>0</v>
      </c>
      <c r="S74" s="213">
        <f>'общие характеристики'!AM75</f>
        <v>0</v>
      </c>
      <c r="T74" s="208">
        <f>'общие характеристики'!AN75</f>
        <v>0</v>
      </c>
      <c r="U74" s="208">
        <f>'общие характеристики'!AO75</f>
        <v>0</v>
      </c>
      <c r="V74" s="214">
        <f>'общие характеристики'!AP75</f>
        <v>0</v>
      </c>
    </row>
    <row r="75" spans="2:22" ht="15">
      <c r="B75" s="152">
        <v>60</v>
      </c>
      <c r="C75" s="207">
        <f>'общие характеристики'!C76</f>
        <v>0</v>
      </c>
      <c r="D75" s="207">
        <f>'общие характеристики'!D76</f>
        <v>0</v>
      </c>
      <c r="E75" s="208">
        <f>'общие характеристики'!E76</f>
        <v>0</v>
      </c>
      <c r="F75" s="207">
        <f>'общие характеристики'!F76</f>
        <v>0</v>
      </c>
      <c r="G75" s="207">
        <f>'общие характеристики'!G76</f>
        <v>0</v>
      </c>
      <c r="H75" s="207">
        <f>'общие характеристики'!H76</f>
        <v>0</v>
      </c>
      <c r="I75" s="207">
        <f>'общие характеристики'!I76</f>
        <v>0</v>
      </c>
      <c r="J75" s="207">
        <f>'общие характеристики'!J76</f>
        <v>0</v>
      </c>
      <c r="K75" s="207">
        <f>'общие характеристики'!K76</f>
        <v>0</v>
      </c>
      <c r="L75" s="207">
        <f>'общие характеристики'!L76</f>
        <v>0</v>
      </c>
      <c r="M75" s="209">
        <f>'общие характеристики'!M76</f>
        <v>0</v>
      </c>
      <c r="N75" s="209">
        <f>'общие характеристики'!N76</f>
        <v>0</v>
      </c>
      <c r="O75" s="210">
        <f>'общие характеристики'!O76</f>
        <v>0</v>
      </c>
      <c r="P75" s="211">
        <f>'общие характеристики'!P76</f>
        <v>0</v>
      </c>
      <c r="Q75" s="211">
        <f>'общие характеристики'!Q76</f>
        <v>0</v>
      </c>
      <c r="R75" s="212">
        <f>'общие характеристики'!R76</f>
        <v>0</v>
      </c>
      <c r="S75" s="213">
        <f>'общие характеристики'!AM76</f>
        <v>0</v>
      </c>
      <c r="T75" s="208">
        <f>'общие характеристики'!AN76</f>
        <v>0</v>
      </c>
      <c r="U75" s="208">
        <f>'общие характеристики'!AO76</f>
        <v>0</v>
      </c>
      <c r="V75" s="214">
        <f>'общие характеристики'!AP76</f>
        <v>0</v>
      </c>
    </row>
    <row r="76" spans="2:22" s="136" customFormat="1" ht="15" customHeight="1">
      <c r="B76" s="152">
        <v>61</v>
      </c>
      <c r="C76" s="207">
        <f>'общие характеристики'!C77</f>
        <v>0</v>
      </c>
      <c r="D76" s="207">
        <f>'общие характеристики'!D77</f>
        <v>0</v>
      </c>
      <c r="E76" s="208">
        <f>'общие характеристики'!E77</f>
        <v>0</v>
      </c>
      <c r="F76" s="207">
        <f>'общие характеристики'!F77</f>
        <v>0</v>
      </c>
      <c r="G76" s="207">
        <f>'общие характеристики'!G77</f>
        <v>0</v>
      </c>
      <c r="H76" s="207">
        <f>'общие характеристики'!H77</f>
        <v>0</v>
      </c>
      <c r="I76" s="207">
        <f>'общие характеристики'!I77</f>
        <v>0</v>
      </c>
      <c r="J76" s="207">
        <f>'общие характеристики'!J77</f>
        <v>0</v>
      </c>
      <c r="K76" s="207">
        <f>'общие характеристики'!K77</f>
        <v>0</v>
      </c>
      <c r="L76" s="207">
        <f>'общие характеристики'!L77</f>
        <v>0</v>
      </c>
      <c r="M76" s="209">
        <f>'общие характеристики'!M77</f>
        <v>0</v>
      </c>
      <c r="N76" s="209">
        <f>'общие характеристики'!N77</f>
        <v>0</v>
      </c>
      <c r="O76" s="210">
        <f>'общие характеристики'!O77</f>
        <v>0</v>
      </c>
      <c r="P76" s="211">
        <f>'общие характеристики'!P77</f>
        <v>0</v>
      </c>
      <c r="Q76" s="211">
        <f>'общие характеристики'!Q77</f>
        <v>0</v>
      </c>
      <c r="R76" s="212">
        <f>'общие характеристики'!R77</f>
        <v>0</v>
      </c>
      <c r="S76" s="213">
        <f>'общие характеристики'!AM77</f>
        <v>0</v>
      </c>
      <c r="T76" s="208">
        <f>'общие характеристики'!AN77</f>
        <v>0</v>
      </c>
      <c r="U76" s="208">
        <f>'общие характеристики'!AO77</f>
        <v>0</v>
      </c>
      <c r="V76" s="214">
        <f>'общие характеристики'!AP77</f>
        <v>0</v>
      </c>
    </row>
    <row r="77" spans="2:22" ht="15">
      <c r="B77" s="152">
        <v>62</v>
      </c>
      <c r="C77" s="207">
        <f>'общие характеристики'!C78</f>
        <v>0</v>
      </c>
      <c r="D77" s="207">
        <f>'общие характеристики'!D78</f>
        <v>0</v>
      </c>
      <c r="E77" s="208">
        <f>'общие характеристики'!E78</f>
        <v>0</v>
      </c>
      <c r="F77" s="207">
        <f>'общие характеристики'!F78</f>
        <v>0</v>
      </c>
      <c r="G77" s="207">
        <f>'общие характеристики'!G78</f>
        <v>0</v>
      </c>
      <c r="H77" s="207">
        <f>'общие характеристики'!H78</f>
        <v>0</v>
      </c>
      <c r="I77" s="207">
        <f>'общие характеристики'!I78</f>
        <v>0</v>
      </c>
      <c r="J77" s="207">
        <f>'общие характеристики'!J78</f>
        <v>0</v>
      </c>
      <c r="K77" s="207">
        <f>'общие характеристики'!K78</f>
        <v>0</v>
      </c>
      <c r="L77" s="207">
        <f>'общие характеристики'!L78</f>
        <v>0</v>
      </c>
      <c r="M77" s="209">
        <f>'общие характеристики'!M78</f>
        <v>0</v>
      </c>
      <c r="N77" s="209">
        <f>'общие характеристики'!N78</f>
        <v>0</v>
      </c>
      <c r="O77" s="210">
        <f>'общие характеристики'!O78</f>
        <v>0</v>
      </c>
      <c r="P77" s="211">
        <f>'общие характеристики'!P78</f>
        <v>0</v>
      </c>
      <c r="Q77" s="211">
        <f>'общие характеристики'!Q78</f>
        <v>0</v>
      </c>
      <c r="R77" s="212">
        <f>'общие характеристики'!R78</f>
        <v>0</v>
      </c>
      <c r="S77" s="213">
        <f>'общие характеристики'!AM78</f>
        <v>0</v>
      </c>
      <c r="T77" s="208">
        <f>'общие характеристики'!AN78</f>
        <v>0</v>
      </c>
      <c r="U77" s="208">
        <f>'общие характеристики'!AO78</f>
        <v>0</v>
      </c>
      <c r="V77" s="214">
        <f>'общие характеристики'!AP78</f>
        <v>0</v>
      </c>
    </row>
    <row r="78" spans="2:22" ht="15">
      <c r="B78" s="152">
        <v>63</v>
      </c>
      <c r="C78" s="207">
        <f>'общие характеристики'!C79</f>
        <v>0</v>
      </c>
      <c r="D78" s="207">
        <f>'общие характеристики'!D79</f>
        <v>0</v>
      </c>
      <c r="E78" s="208">
        <f>'общие характеристики'!E79</f>
        <v>0</v>
      </c>
      <c r="F78" s="207">
        <f>'общие характеристики'!F79</f>
        <v>0</v>
      </c>
      <c r="G78" s="207">
        <f>'общие характеристики'!G79</f>
        <v>0</v>
      </c>
      <c r="H78" s="207">
        <f>'общие характеристики'!H79</f>
        <v>0</v>
      </c>
      <c r="I78" s="207">
        <f>'общие характеристики'!I79</f>
        <v>0</v>
      </c>
      <c r="J78" s="207">
        <f>'общие характеристики'!J79</f>
        <v>0</v>
      </c>
      <c r="K78" s="207">
        <f>'общие характеристики'!K79</f>
        <v>0</v>
      </c>
      <c r="L78" s="207">
        <f>'общие характеристики'!L79</f>
        <v>0</v>
      </c>
      <c r="M78" s="209">
        <f>'общие характеристики'!M79</f>
        <v>0</v>
      </c>
      <c r="N78" s="209">
        <f>'общие характеристики'!N79</f>
        <v>0</v>
      </c>
      <c r="O78" s="210">
        <f>'общие характеристики'!O79</f>
        <v>0</v>
      </c>
      <c r="P78" s="211">
        <f>'общие характеристики'!P79</f>
        <v>0</v>
      </c>
      <c r="Q78" s="211">
        <f>'общие характеристики'!Q79</f>
        <v>0</v>
      </c>
      <c r="R78" s="212">
        <f>'общие характеристики'!R79</f>
        <v>0</v>
      </c>
      <c r="S78" s="213">
        <f>'общие характеристики'!AM79</f>
        <v>0</v>
      </c>
      <c r="T78" s="208">
        <f>'общие характеристики'!AN79</f>
        <v>0</v>
      </c>
      <c r="U78" s="208">
        <f>'общие характеристики'!AO79</f>
        <v>0</v>
      </c>
      <c r="V78" s="214">
        <f>'общие характеристики'!AP79</f>
        <v>0</v>
      </c>
    </row>
    <row r="79" spans="2:22" ht="15">
      <c r="B79" s="152">
        <v>64</v>
      </c>
      <c r="C79" s="207">
        <f>'общие характеристики'!C80</f>
        <v>0</v>
      </c>
      <c r="D79" s="207">
        <f>'общие характеристики'!D80</f>
        <v>0</v>
      </c>
      <c r="E79" s="208">
        <f>'общие характеристики'!E80</f>
        <v>0</v>
      </c>
      <c r="F79" s="207">
        <f>'общие характеристики'!F80</f>
        <v>0</v>
      </c>
      <c r="G79" s="207">
        <f>'общие характеристики'!G80</f>
        <v>0</v>
      </c>
      <c r="H79" s="207">
        <f>'общие характеристики'!H80</f>
        <v>0</v>
      </c>
      <c r="I79" s="207">
        <f>'общие характеристики'!I80</f>
        <v>0</v>
      </c>
      <c r="J79" s="207">
        <f>'общие характеристики'!J80</f>
        <v>0</v>
      </c>
      <c r="K79" s="207">
        <f>'общие характеристики'!K80</f>
        <v>0</v>
      </c>
      <c r="L79" s="207">
        <f>'общие характеристики'!L80</f>
        <v>0</v>
      </c>
      <c r="M79" s="209">
        <f>'общие характеристики'!M80</f>
        <v>0</v>
      </c>
      <c r="N79" s="209">
        <f>'общие характеристики'!N80</f>
        <v>0</v>
      </c>
      <c r="O79" s="210">
        <f>'общие характеристики'!O80</f>
        <v>0</v>
      </c>
      <c r="P79" s="211">
        <f>'общие характеристики'!P80</f>
        <v>0</v>
      </c>
      <c r="Q79" s="211">
        <f>'общие характеристики'!Q80</f>
        <v>0</v>
      </c>
      <c r="R79" s="212">
        <f>'общие характеристики'!R80</f>
        <v>0</v>
      </c>
      <c r="S79" s="213">
        <f>'общие характеристики'!AM80</f>
        <v>0</v>
      </c>
      <c r="T79" s="208">
        <f>'общие характеристики'!AN80</f>
        <v>0</v>
      </c>
      <c r="U79" s="208">
        <f>'общие характеристики'!AO80</f>
        <v>0</v>
      </c>
      <c r="V79" s="214">
        <f>'общие характеристики'!AP80</f>
        <v>0</v>
      </c>
    </row>
    <row r="80" spans="2:22" ht="15">
      <c r="B80" s="152">
        <v>65</v>
      </c>
      <c r="C80" s="207">
        <f>'общие характеристики'!C81</f>
        <v>0</v>
      </c>
      <c r="D80" s="207">
        <f>'общие характеристики'!D81</f>
        <v>0</v>
      </c>
      <c r="E80" s="208">
        <f>'общие характеристики'!E81</f>
        <v>0</v>
      </c>
      <c r="F80" s="207">
        <f>'общие характеристики'!F81</f>
        <v>0</v>
      </c>
      <c r="G80" s="207">
        <f>'общие характеристики'!G81</f>
        <v>0</v>
      </c>
      <c r="H80" s="207">
        <f>'общие характеристики'!H81</f>
        <v>0</v>
      </c>
      <c r="I80" s="207">
        <f>'общие характеристики'!I81</f>
        <v>0</v>
      </c>
      <c r="J80" s="207">
        <f>'общие характеристики'!J81</f>
        <v>0</v>
      </c>
      <c r="K80" s="207">
        <f>'общие характеристики'!K81</f>
        <v>0</v>
      </c>
      <c r="L80" s="207">
        <f>'общие характеристики'!L81</f>
        <v>0</v>
      </c>
      <c r="M80" s="209">
        <f>'общие характеристики'!M81</f>
        <v>0</v>
      </c>
      <c r="N80" s="209">
        <f>'общие характеристики'!N81</f>
        <v>0</v>
      </c>
      <c r="O80" s="210">
        <f>'общие характеристики'!O81</f>
        <v>0</v>
      </c>
      <c r="P80" s="211">
        <f>'общие характеристики'!P81</f>
        <v>0</v>
      </c>
      <c r="Q80" s="211">
        <f>'общие характеристики'!Q81</f>
        <v>0</v>
      </c>
      <c r="R80" s="212">
        <f>'общие характеристики'!R81</f>
        <v>0</v>
      </c>
      <c r="S80" s="213">
        <f>'общие характеристики'!AM81</f>
        <v>0</v>
      </c>
      <c r="T80" s="208">
        <f>'общие характеристики'!AN81</f>
        <v>0</v>
      </c>
      <c r="U80" s="208">
        <f>'общие характеристики'!AO81</f>
        <v>0</v>
      </c>
      <c r="V80" s="214">
        <f>'общие характеристики'!AP81</f>
        <v>0</v>
      </c>
    </row>
    <row r="81" spans="2:22" ht="15">
      <c r="B81" s="152">
        <v>66</v>
      </c>
      <c r="C81" s="207">
        <f>'общие характеристики'!C82</f>
        <v>0</v>
      </c>
      <c r="D81" s="207">
        <f>'общие характеристики'!D82</f>
        <v>0</v>
      </c>
      <c r="E81" s="208">
        <f>'общие характеристики'!E82</f>
        <v>0</v>
      </c>
      <c r="F81" s="207">
        <f>'общие характеристики'!F82</f>
        <v>0</v>
      </c>
      <c r="G81" s="207">
        <f>'общие характеристики'!G82</f>
        <v>0</v>
      </c>
      <c r="H81" s="207">
        <f>'общие характеристики'!H82</f>
        <v>0</v>
      </c>
      <c r="I81" s="207">
        <f>'общие характеристики'!I82</f>
        <v>0</v>
      </c>
      <c r="J81" s="207">
        <f>'общие характеристики'!J82</f>
        <v>0</v>
      </c>
      <c r="K81" s="207">
        <f>'общие характеристики'!K82</f>
        <v>0</v>
      </c>
      <c r="L81" s="207">
        <f>'общие характеристики'!L82</f>
        <v>0</v>
      </c>
      <c r="M81" s="209">
        <f>'общие характеристики'!M82</f>
        <v>0</v>
      </c>
      <c r="N81" s="209">
        <f>'общие характеристики'!N82</f>
        <v>0</v>
      </c>
      <c r="O81" s="210">
        <f>'общие характеристики'!O82</f>
        <v>0</v>
      </c>
      <c r="P81" s="211">
        <f>'общие характеристики'!P82</f>
        <v>0</v>
      </c>
      <c r="Q81" s="211">
        <f>'общие характеристики'!Q82</f>
        <v>0</v>
      </c>
      <c r="R81" s="212">
        <f>'общие характеристики'!R82</f>
        <v>0</v>
      </c>
      <c r="S81" s="213">
        <f>'общие характеристики'!AM82</f>
        <v>0</v>
      </c>
      <c r="T81" s="208">
        <f>'общие характеристики'!AN82</f>
        <v>0</v>
      </c>
      <c r="U81" s="208">
        <f>'общие характеристики'!AO82</f>
        <v>0</v>
      </c>
      <c r="V81" s="214">
        <f>'общие характеристики'!AP82</f>
        <v>0</v>
      </c>
    </row>
    <row r="82" spans="2:22" ht="15">
      <c r="B82" s="152">
        <v>67</v>
      </c>
      <c r="C82" s="207">
        <f>'общие характеристики'!C83</f>
        <v>0</v>
      </c>
      <c r="D82" s="207">
        <f>'общие характеристики'!D83</f>
        <v>0</v>
      </c>
      <c r="E82" s="208">
        <f>'общие характеристики'!E83</f>
        <v>0</v>
      </c>
      <c r="F82" s="207">
        <f>'общие характеристики'!F83</f>
        <v>0</v>
      </c>
      <c r="G82" s="207">
        <f>'общие характеристики'!G83</f>
        <v>0</v>
      </c>
      <c r="H82" s="207">
        <f>'общие характеристики'!H83</f>
        <v>0</v>
      </c>
      <c r="I82" s="207">
        <f>'общие характеристики'!I83</f>
        <v>0</v>
      </c>
      <c r="J82" s="207">
        <f>'общие характеристики'!J83</f>
        <v>0</v>
      </c>
      <c r="K82" s="207">
        <f>'общие характеристики'!K83</f>
        <v>0</v>
      </c>
      <c r="L82" s="207">
        <f>'общие характеристики'!L83</f>
        <v>0</v>
      </c>
      <c r="M82" s="209">
        <f>'общие характеристики'!M83</f>
        <v>0</v>
      </c>
      <c r="N82" s="209">
        <f>'общие характеристики'!N83</f>
        <v>0</v>
      </c>
      <c r="O82" s="210">
        <f>'общие характеристики'!O83</f>
        <v>0</v>
      </c>
      <c r="P82" s="211">
        <f>'общие характеристики'!P83</f>
        <v>0</v>
      </c>
      <c r="Q82" s="211">
        <f>'общие характеристики'!Q83</f>
        <v>0</v>
      </c>
      <c r="R82" s="212">
        <f>'общие характеристики'!R83</f>
        <v>0</v>
      </c>
      <c r="S82" s="213">
        <f>'общие характеристики'!AM83</f>
        <v>0</v>
      </c>
      <c r="T82" s="208">
        <f>'общие характеристики'!AN83</f>
        <v>0</v>
      </c>
      <c r="U82" s="208">
        <f>'общие характеристики'!AO83</f>
        <v>0</v>
      </c>
      <c r="V82" s="214">
        <f>'общие характеристики'!AP83</f>
        <v>0</v>
      </c>
    </row>
    <row r="83" spans="2:22" ht="15">
      <c r="B83" s="152">
        <v>68</v>
      </c>
      <c r="C83" s="207">
        <f>'общие характеристики'!C84</f>
        <v>0</v>
      </c>
      <c r="D83" s="207">
        <f>'общие характеристики'!D84</f>
        <v>0</v>
      </c>
      <c r="E83" s="208">
        <f>'общие характеристики'!E84</f>
        <v>0</v>
      </c>
      <c r="F83" s="207">
        <f>'общие характеристики'!F84</f>
        <v>0</v>
      </c>
      <c r="G83" s="207">
        <f>'общие характеристики'!G84</f>
        <v>0</v>
      </c>
      <c r="H83" s="207">
        <f>'общие характеристики'!H84</f>
        <v>0</v>
      </c>
      <c r="I83" s="207">
        <f>'общие характеристики'!I84</f>
        <v>0</v>
      </c>
      <c r="J83" s="207">
        <f>'общие характеристики'!J84</f>
        <v>0</v>
      </c>
      <c r="K83" s="207">
        <f>'общие характеристики'!K84</f>
        <v>0</v>
      </c>
      <c r="L83" s="207">
        <f>'общие характеристики'!L84</f>
        <v>0</v>
      </c>
      <c r="M83" s="209">
        <f>'общие характеристики'!M84</f>
        <v>0</v>
      </c>
      <c r="N83" s="209">
        <f>'общие характеристики'!N84</f>
        <v>0</v>
      </c>
      <c r="O83" s="210">
        <f>'общие характеристики'!O84</f>
        <v>0</v>
      </c>
      <c r="P83" s="211">
        <f>'общие характеристики'!P84</f>
        <v>0</v>
      </c>
      <c r="Q83" s="211">
        <f>'общие характеристики'!Q84</f>
        <v>0</v>
      </c>
      <c r="R83" s="212">
        <f>'общие характеристики'!R84</f>
        <v>0</v>
      </c>
      <c r="S83" s="213">
        <f>'общие характеристики'!AM84</f>
        <v>0</v>
      </c>
      <c r="T83" s="208">
        <f>'общие характеристики'!AN84</f>
        <v>0</v>
      </c>
      <c r="U83" s="208">
        <f>'общие характеристики'!AO84</f>
        <v>0</v>
      </c>
      <c r="V83" s="214">
        <f>'общие характеристики'!AP84</f>
        <v>0</v>
      </c>
    </row>
    <row r="84" spans="2:22" ht="15">
      <c r="B84" s="152">
        <v>69</v>
      </c>
      <c r="C84" s="207">
        <f>'общие характеристики'!C85</f>
        <v>0</v>
      </c>
      <c r="D84" s="207">
        <f>'общие характеристики'!D85</f>
        <v>0</v>
      </c>
      <c r="E84" s="208">
        <f>'общие характеристики'!E85</f>
        <v>0</v>
      </c>
      <c r="F84" s="207">
        <f>'общие характеристики'!F85</f>
        <v>0</v>
      </c>
      <c r="G84" s="207">
        <f>'общие характеристики'!G85</f>
        <v>0</v>
      </c>
      <c r="H84" s="207">
        <f>'общие характеристики'!H85</f>
        <v>0</v>
      </c>
      <c r="I84" s="207">
        <f>'общие характеристики'!I85</f>
        <v>0</v>
      </c>
      <c r="J84" s="207">
        <f>'общие характеристики'!J85</f>
        <v>0</v>
      </c>
      <c r="K84" s="207">
        <f>'общие характеристики'!K85</f>
        <v>0</v>
      </c>
      <c r="L84" s="207">
        <f>'общие характеристики'!L85</f>
        <v>0</v>
      </c>
      <c r="M84" s="209">
        <f>'общие характеристики'!M85</f>
        <v>0</v>
      </c>
      <c r="N84" s="209">
        <f>'общие характеристики'!N85</f>
        <v>0</v>
      </c>
      <c r="O84" s="210">
        <f>'общие характеристики'!O85</f>
        <v>0</v>
      </c>
      <c r="P84" s="211">
        <f>'общие характеристики'!P85</f>
        <v>0</v>
      </c>
      <c r="Q84" s="211">
        <f>'общие характеристики'!Q85</f>
        <v>0</v>
      </c>
      <c r="R84" s="212">
        <f>'общие характеристики'!R85</f>
        <v>0</v>
      </c>
      <c r="S84" s="213">
        <f>'общие характеристики'!AM85</f>
        <v>0</v>
      </c>
      <c r="T84" s="208">
        <f>'общие характеристики'!AN85</f>
        <v>0</v>
      </c>
      <c r="U84" s="208">
        <f>'общие характеристики'!AO85</f>
        <v>0</v>
      </c>
      <c r="V84" s="214">
        <f>'общие характеристики'!AP85</f>
        <v>0</v>
      </c>
    </row>
    <row r="85" spans="2:22" ht="15">
      <c r="B85" s="152">
        <v>70</v>
      </c>
      <c r="C85" s="207">
        <f>'общие характеристики'!C86</f>
        <v>0</v>
      </c>
      <c r="D85" s="207">
        <f>'общие характеристики'!D86</f>
        <v>0</v>
      </c>
      <c r="E85" s="208">
        <f>'общие характеристики'!E86</f>
        <v>0</v>
      </c>
      <c r="F85" s="207">
        <f>'общие характеристики'!F86</f>
        <v>0</v>
      </c>
      <c r="G85" s="207">
        <f>'общие характеристики'!G86</f>
        <v>0</v>
      </c>
      <c r="H85" s="207">
        <f>'общие характеристики'!H86</f>
        <v>0</v>
      </c>
      <c r="I85" s="207">
        <f>'общие характеристики'!I86</f>
        <v>0</v>
      </c>
      <c r="J85" s="207">
        <f>'общие характеристики'!J86</f>
        <v>0</v>
      </c>
      <c r="K85" s="207">
        <f>'общие характеристики'!K86</f>
        <v>0</v>
      </c>
      <c r="L85" s="207">
        <f>'общие характеристики'!L86</f>
        <v>0</v>
      </c>
      <c r="M85" s="209">
        <f>'общие характеристики'!M86</f>
        <v>0</v>
      </c>
      <c r="N85" s="209">
        <f>'общие характеристики'!N86</f>
        <v>0</v>
      </c>
      <c r="O85" s="210">
        <f>'общие характеристики'!O86</f>
        <v>0</v>
      </c>
      <c r="P85" s="211">
        <f>'общие характеристики'!P86</f>
        <v>0</v>
      </c>
      <c r="Q85" s="211">
        <f>'общие характеристики'!Q86</f>
        <v>0</v>
      </c>
      <c r="R85" s="212">
        <f>'общие характеристики'!R86</f>
        <v>0</v>
      </c>
      <c r="S85" s="213">
        <f>'общие характеристики'!AM86</f>
        <v>0</v>
      </c>
      <c r="T85" s="208">
        <f>'общие характеристики'!AN86</f>
        <v>0</v>
      </c>
      <c r="U85" s="208">
        <f>'общие характеристики'!AO86</f>
        <v>0</v>
      </c>
      <c r="V85" s="214">
        <f>'общие характеристики'!AP86</f>
        <v>0</v>
      </c>
    </row>
    <row r="86" spans="2:22" ht="15">
      <c r="B86" s="152">
        <v>71</v>
      </c>
      <c r="C86" s="207">
        <f>'общие характеристики'!C87</f>
        <v>0</v>
      </c>
      <c r="D86" s="207">
        <f>'общие характеристики'!D87</f>
        <v>0</v>
      </c>
      <c r="E86" s="208">
        <f>'общие характеристики'!E87</f>
        <v>0</v>
      </c>
      <c r="F86" s="207">
        <f>'общие характеристики'!F87</f>
        <v>0</v>
      </c>
      <c r="G86" s="207">
        <f>'общие характеристики'!G87</f>
        <v>0</v>
      </c>
      <c r="H86" s="207">
        <f>'общие характеристики'!H87</f>
        <v>0</v>
      </c>
      <c r="I86" s="207">
        <f>'общие характеристики'!I87</f>
        <v>0</v>
      </c>
      <c r="J86" s="207">
        <f>'общие характеристики'!J87</f>
        <v>0</v>
      </c>
      <c r="K86" s="207">
        <f>'общие характеристики'!K87</f>
        <v>0</v>
      </c>
      <c r="L86" s="207">
        <f>'общие характеристики'!L87</f>
        <v>0</v>
      </c>
      <c r="M86" s="209">
        <f>'общие характеристики'!M87</f>
        <v>0</v>
      </c>
      <c r="N86" s="209">
        <f>'общие характеристики'!N87</f>
        <v>0</v>
      </c>
      <c r="O86" s="210">
        <f>'общие характеристики'!O87</f>
        <v>0</v>
      </c>
      <c r="P86" s="211">
        <f>'общие характеристики'!P87</f>
        <v>0</v>
      </c>
      <c r="Q86" s="211">
        <f>'общие характеристики'!Q87</f>
        <v>0</v>
      </c>
      <c r="R86" s="212">
        <f>'общие характеристики'!R87</f>
        <v>0</v>
      </c>
      <c r="S86" s="213">
        <f>'общие характеристики'!AM87</f>
        <v>0</v>
      </c>
      <c r="T86" s="208">
        <f>'общие характеристики'!AN87</f>
        <v>0</v>
      </c>
      <c r="U86" s="208">
        <f>'общие характеристики'!AO87</f>
        <v>0</v>
      </c>
      <c r="V86" s="214">
        <f>'общие характеристики'!AP87</f>
        <v>0</v>
      </c>
    </row>
    <row r="87" spans="2:22" ht="15">
      <c r="B87" s="152">
        <v>72</v>
      </c>
      <c r="C87" s="207">
        <f>'общие характеристики'!C88</f>
        <v>0</v>
      </c>
      <c r="D87" s="207">
        <f>'общие характеристики'!D88</f>
        <v>0</v>
      </c>
      <c r="E87" s="208">
        <f>'общие характеристики'!E88</f>
        <v>0</v>
      </c>
      <c r="F87" s="207">
        <f>'общие характеристики'!F88</f>
        <v>0</v>
      </c>
      <c r="G87" s="207">
        <f>'общие характеристики'!G88</f>
        <v>0</v>
      </c>
      <c r="H87" s="207">
        <f>'общие характеристики'!H88</f>
        <v>0</v>
      </c>
      <c r="I87" s="207">
        <f>'общие характеристики'!I88</f>
        <v>0</v>
      </c>
      <c r="J87" s="207">
        <f>'общие характеристики'!J88</f>
        <v>0</v>
      </c>
      <c r="K87" s="207">
        <f>'общие характеристики'!K88</f>
        <v>0</v>
      </c>
      <c r="L87" s="207">
        <f>'общие характеристики'!L88</f>
        <v>0</v>
      </c>
      <c r="M87" s="209">
        <f>'общие характеристики'!M88</f>
        <v>0</v>
      </c>
      <c r="N87" s="209">
        <f>'общие характеристики'!N88</f>
        <v>0</v>
      </c>
      <c r="O87" s="210">
        <f>'общие характеристики'!O88</f>
        <v>0</v>
      </c>
      <c r="P87" s="211">
        <f>'общие характеристики'!P88</f>
        <v>0</v>
      </c>
      <c r="Q87" s="211">
        <f>'общие характеристики'!Q88</f>
        <v>0</v>
      </c>
      <c r="R87" s="212">
        <f>'общие характеристики'!R88</f>
        <v>0</v>
      </c>
      <c r="S87" s="213">
        <f>'общие характеристики'!AM88</f>
        <v>0</v>
      </c>
      <c r="T87" s="208">
        <f>'общие характеристики'!AN88</f>
        <v>0</v>
      </c>
      <c r="U87" s="208">
        <f>'общие характеристики'!AO88</f>
        <v>0</v>
      </c>
      <c r="V87" s="214">
        <f>'общие характеристики'!AP88</f>
        <v>0</v>
      </c>
    </row>
    <row r="88" spans="2:22" ht="15">
      <c r="B88" s="152">
        <v>73</v>
      </c>
      <c r="C88" s="207">
        <f>'общие характеристики'!C89</f>
        <v>0</v>
      </c>
      <c r="D88" s="207">
        <f>'общие характеристики'!D89</f>
        <v>0</v>
      </c>
      <c r="E88" s="208">
        <f>'общие характеристики'!E89</f>
        <v>0</v>
      </c>
      <c r="F88" s="207">
        <f>'общие характеристики'!F89</f>
        <v>0</v>
      </c>
      <c r="G88" s="207">
        <f>'общие характеристики'!G89</f>
        <v>0</v>
      </c>
      <c r="H88" s="207">
        <f>'общие характеристики'!H89</f>
        <v>0</v>
      </c>
      <c r="I88" s="207">
        <f>'общие характеристики'!I89</f>
        <v>0</v>
      </c>
      <c r="J88" s="207">
        <f>'общие характеристики'!J89</f>
        <v>0</v>
      </c>
      <c r="K88" s="207">
        <f>'общие характеристики'!K89</f>
        <v>0</v>
      </c>
      <c r="L88" s="207">
        <f>'общие характеристики'!L89</f>
        <v>0</v>
      </c>
      <c r="M88" s="209">
        <f>'общие характеристики'!M89</f>
        <v>0</v>
      </c>
      <c r="N88" s="209">
        <f>'общие характеристики'!N89</f>
        <v>0</v>
      </c>
      <c r="O88" s="210">
        <f>'общие характеристики'!O89</f>
        <v>0</v>
      </c>
      <c r="P88" s="211">
        <f>'общие характеристики'!P89</f>
        <v>0</v>
      </c>
      <c r="Q88" s="211">
        <f>'общие характеристики'!Q89</f>
        <v>0</v>
      </c>
      <c r="R88" s="212">
        <f>'общие характеристики'!R89</f>
        <v>0</v>
      </c>
      <c r="S88" s="213">
        <f>'общие характеристики'!AM89</f>
        <v>0</v>
      </c>
      <c r="T88" s="208">
        <f>'общие характеристики'!AN89</f>
        <v>0</v>
      </c>
      <c r="U88" s="208">
        <f>'общие характеристики'!AO89</f>
        <v>0</v>
      </c>
      <c r="V88" s="214">
        <f>'общие характеристики'!AP89</f>
        <v>0</v>
      </c>
    </row>
    <row r="89" spans="2:22" ht="15">
      <c r="B89" s="152">
        <v>74</v>
      </c>
      <c r="C89" s="207">
        <f>'общие характеристики'!C90</f>
        <v>0</v>
      </c>
      <c r="D89" s="207">
        <f>'общие характеристики'!D90</f>
        <v>0</v>
      </c>
      <c r="E89" s="208">
        <f>'общие характеристики'!E90</f>
        <v>0</v>
      </c>
      <c r="F89" s="207">
        <f>'общие характеристики'!F90</f>
        <v>0</v>
      </c>
      <c r="G89" s="207">
        <f>'общие характеристики'!G90</f>
        <v>0</v>
      </c>
      <c r="H89" s="207">
        <f>'общие характеристики'!H90</f>
        <v>0</v>
      </c>
      <c r="I89" s="207">
        <f>'общие характеристики'!I90</f>
        <v>0</v>
      </c>
      <c r="J89" s="207">
        <f>'общие характеристики'!J90</f>
        <v>0</v>
      </c>
      <c r="K89" s="207">
        <f>'общие характеристики'!K90</f>
        <v>0</v>
      </c>
      <c r="L89" s="207">
        <f>'общие характеристики'!L90</f>
        <v>0</v>
      </c>
      <c r="M89" s="209">
        <f>'общие характеристики'!M90</f>
        <v>0</v>
      </c>
      <c r="N89" s="209">
        <f>'общие характеристики'!N90</f>
        <v>0</v>
      </c>
      <c r="O89" s="210">
        <f>'общие характеристики'!O90</f>
        <v>0</v>
      </c>
      <c r="P89" s="211">
        <f>'общие характеристики'!P90</f>
        <v>0</v>
      </c>
      <c r="Q89" s="211">
        <f>'общие характеристики'!Q90</f>
        <v>0</v>
      </c>
      <c r="R89" s="212">
        <f>'общие характеристики'!R90</f>
        <v>0</v>
      </c>
      <c r="S89" s="213">
        <f>'общие характеристики'!AM90</f>
        <v>0</v>
      </c>
      <c r="T89" s="208">
        <f>'общие характеристики'!AN90</f>
        <v>0</v>
      </c>
      <c r="U89" s="208">
        <f>'общие характеристики'!AO90</f>
        <v>0</v>
      </c>
      <c r="V89" s="214">
        <f>'общие характеристики'!AP90</f>
        <v>0</v>
      </c>
    </row>
    <row r="90" spans="2:22" ht="15">
      <c r="B90" s="152">
        <v>75</v>
      </c>
      <c r="C90" s="207">
        <f>'общие характеристики'!C91</f>
        <v>0</v>
      </c>
      <c r="D90" s="207">
        <f>'общие характеристики'!D91</f>
        <v>0</v>
      </c>
      <c r="E90" s="208">
        <f>'общие характеристики'!E91</f>
        <v>0</v>
      </c>
      <c r="F90" s="207">
        <f>'общие характеристики'!F91</f>
        <v>0</v>
      </c>
      <c r="G90" s="207">
        <f>'общие характеристики'!G91</f>
        <v>0</v>
      </c>
      <c r="H90" s="207">
        <f>'общие характеристики'!H91</f>
        <v>0</v>
      </c>
      <c r="I90" s="207">
        <f>'общие характеристики'!I91</f>
        <v>0</v>
      </c>
      <c r="J90" s="207">
        <f>'общие характеристики'!J91</f>
        <v>0</v>
      </c>
      <c r="K90" s="207">
        <f>'общие характеристики'!K91</f>
        <v>0</v>
      </c>
      <c r="L90" s="207">
        <f>'общие характеристики'!L91</f>
        <v>0</v>
      </c>
      <c r="M90" s="209">
        <f>'общие характеристики'!M91</f>
        <v>0</v>
      </c>
      <c r="N90" s="209">
        <f>'общие характеристики'!N91</f>
        <v>0</v>
      </c>
      <c r="O90" s="210">
        <f>'общие характеристики'!O91</f>
        <v>0</v>
      </c>
      <c r="P90" s="211">
        <f>'общие характеристики'!P91</f>
        <v>0</v>
      </c>
      <c r="Q90" s="211">
        <f>'общие характеристики'!Q91</f>
        <v>0</v>
      </c>
      <c r="R90" s="212">
        <f>'общие характеристики'!R91</f>
        <v>0</v>
      </c>
      <c r="S90" s="213">
        <f>'общие характеристики'!AM91</f>
        <v>0</v>
      </c>
      <c r="T90" s="208">
        <f>'общие характеристики'!AN91</f>
        <v>0</v>
      </c>
      <c r="U90" s="208">
        <f>'общие характеристики'!AO91</f>
        <v>0</v>
      </c>
      <c r="V90" s="214">
        <f>'общие характеристики'!AP91</f>
        <v>0</v>
      </c>
    </row>
    <row r="91" spans="2:22" ht="15">
      <c r="B91" s="152">
        <v>76</v>
      </c>
      <c r="C91" s="207">
        <f>'общие характеристики'!C92</f>
        <v>0</v>
      </c>
      <c r="D91" s="207">
        <f>'общие характеристики'!D92</f>
        <v>0</v>
      </c>
      <c r="E91" s="208">
        <f>'общие характеристики'!E92</f>
        <v>0</v>
      </c>
      <c r="F91" s="207">
        <f>'общие характеристики'!F92</f>
        <v>0</v>
      </c>
      <c r="G91" s="207">
        <f>'общие характеристики'!G92</f>
        <v>0</v>
      </c>
      <c r="H91" s="207">
        <f>'общие характеристики'!H92</f>
        <v>0</v>
      </c>
      <c r="I91" s="207">
        <f>'общие характеристики'!I92</f>
        <v>0</v>
      </c>
      <c r="J91" s="207">
        <f>'общие характеристики'!J92</f>
        <v>0</v>
      </c>
      <c r="K91" s="207">
        <f>'общие характеристики'!K92</f>
        <v>0</v>
      </c>
      <c r="L91" s="207">
        <f>'общие характеристики'!L92</f>
        <v>0</v>
      </c>
      <c r="M91" s="209">
        <f>'общие характеристики'!M92</f>
        <v>0</v>
      </c>
      <c r="N91" s="209">
        <f>'общие характеристики'!N92</f>
        <v>0</v>
      </c>
      <c r="O91" s="210">
        <f>'общие характеристики'!O92</f>
        <v>0</v>
      </c>
      <c r="P91" s="211">
        <f>'общие характеристики'!P92</f>
        <v>0</v>
      </c>
      <c r="Q91" s="211">
        <f>'общие характеристики'!Q92</f>
        <v>0</v>
      </c>
      <c r="R91" s="212">
        <f>'общие характеристики'!R92</f>
        <v>0</v>
      </c>
      <c r="S91" s="213">
        <f>'общие характеристики'!AM92</f>
        <v>0</v>
      </c>
      <c r="T91" s="208">
        <f>'общие характеристики'!AN92</f>
        <v>0</v>
      </c>
      <c r="U91" s="208">
        <f>'общие характеристики'!AO92</f>
        <v>0</v>
      </c>
      <c r="V91" s="214">
        <f>'общие характеристики'!AP92</f>
        <v>0</v>
      </c>
    </row>
    <row r="92" spans="2:22" ht="15">
      <c r="B92" s="152">
        <v>77</v>
      </c>
      <c r="C92" s="207">
        <f>'общие характеристики'!C93</f>
        <v>0</v>
      </c>
      <c r="D92" s="207">
        <f>'общие характеристики'!D93</f>
        <v>0</v>
      </c>
      <c r="E92" s="208">
        <f>'общие характеристики'!E93</f>
        <v>0</v>
      </c>
      <c r="F92" s="207">
        <f>'общие характеристики'!F93</f>
        <v>0</v>
      </c>
      <c r="G92" s="207">
        <f>'общие характеристики'!G93</f>
        <v>0</v>
      </c>
      <c r="H92" s="207">
        <f>'общие характеристики'!H93</f>
        <v>0</v>
      </c>
      <c r="I92" s="207">
        <f>'общие характеристики'!I93</f>
        <v>0</v>
      </c>
      <c r="J92" s="207">
        <f>'общие характеристики'!J93</f>
        <v>0</v>
      </c>
      <c r="K92" s="207">
        <f>'общие характеристики'!K93</f>
        <v>0</v>
      </c>
      <c r="L92" s="207">
        <f>'общие характеристики'!L93</f>
        <v>0</v>
      </c>
      <c r="M92" s="209">
        <f>'общие характеристики'!M93</f>
        <v>0</v>
      </c>
      <c r="N92" s="209">
        <f>'общие характеристики'!N93</f>
        <v>0</v>
      </c>
      <c r="O92" s="210">
        <f>'общие характеристики'!O93</f>
        <v>0</v>
      </c>
      <c r="P92" s="211">
        <f>'общие характеристики'!P93</f>
        <v>0</v>
      </c>
      <c r="Q92" s="211">
        <f>'общие характеристики'!Q93</f>
        <v>0</v>
      </c>
      <c r="R92" s="212">
        <f>'общие характеристики'!R93</f>
        <v>0</v>
      </c>
      <c r="S92" s="213">
        <f>'общие характеристики'!AM93</f>
        <v>0</v>
      </c>
      <c r="T92" s="208">
        <f>'общие характеристики'!AN93</f>
        <v>0</v>
      </c>
      <c r="U92" s="208">
        <f>'общие характеристики'!AO93</f>
        <v>0</v>
      </c>
      <c r="V92" s="214">
        <f>'общие характеристики'!AP93</f>
        <v>0</v>
      </c>
    </row>
    <row r="93" spans="2:22" ht="15">
      <c r="B93" s="152">
        <v>78</v>
      </c>
      <c r="C93" s="207">
        <f>'общие характеристики'!C94</f>
        <v>0</v>
      </c>
      <c r="D93" s="207">
        <f>'общие характеристики'!D94</f>
        <v>0</v>
      </c>
      <c r="E93" s="208">
        <f>'общие характеристики'!E94</f>
        <v>0</v>
      </c>
      <c r="F93" s="207">
        <f>'общие характеристики'!F94</f>
        <v>0</v>
      </c>
      <c r="G93" s="207">
        <f>'общие характеристики'!G94</f>
        <v>0</v>
      </c>
      <c r="H93" s="207">
        <f>'общие характеристики'!H94</f>
        <v>0</v>
      </c>
      <c r="I93" s="207">
        <f>'общие характеристики'!I94</f>
        <v>0</v>
      </c>
      <c r="J93" s="207">
        <f>'общие характеристики'!J94</f>
        <v>0</v>
      </c>
      <c r="K93" s="207">
        <f>'общие характеристики'!K94</f>
        <v>0</v>
      </c>
      <c r="L93" s="207">
        <f>'общие характеристики'!L94</f>
        <v>0</v>
      </c>
      <c r="M93" s="209">
        <f>'общие характеристики'!M94</f>
        <v>0</v>
      </c>
      <c r="N93" s="209">
        <f>'общие характеристики'!N94</f>
        <v>0</v>
      </c>
      <c r="O93" s="210">
        <f>'общие характеристики'!O94</f>
        <v>0</v>
      </c>
      <c r="P93" s="211">
        <f>'общие характеристики'!P94</f>
        <v>0</v>
      </c>
      <c r="Q93" s="211">
        <f>'общие характеристики'!Q94</f>
        <v>0</v>
      </c>
      <c r="R93" s="212">
        <f>'общие характеристики'!R94</f>
        <v>0</v>
      </c>
      <c r="S93" s="213">
        <f>'общие характеристики'!AM94</f>
        <v>0</v>
      </c>
      <c r="T93" s="208">
        <f>'общие характеристики'!AN94</f>
        <v>0</v>
      </c>
      <c r="U93" s="208">
        <f>'общие характеристики'!AO94</f>
        <v>0</v>
      </c>
      <c r="V93" s="214">
        <f>'общие характеристики'!AP94</f>
        <v>0</v>
      </c>
    </row>
    <row r="94" spans="2:22" ht="15">
      <c r="B94" s="152">
        <v>79</v>
      </c>
      <c r="C94" s="207">
        <f>'общие характеристики'!C95</f>
        <v>0</v>
      </c>
      <c r="D94" s="207">
        <f>'общие характеристики'!D95</f>
        <v>0</v>
      </c>
      <c r="E94" s="208">
        <f>'общие характеристики'!E95</f>
        <v>0</v>
      </c>
      <c r="F94" s="207">
        <f>'общие характеристики'!F95</f>
        <v>0</v>
      </c>
      <c r="G94" s="207">
        <f>'общие характеристики'!G95</f>
        <v>0</v>
      </c>
      <c r="H94" s="207">
        <f>'общие характеристики'!H95</f>
        <v>0</v>
      </c>
      <c r="I94" s="207">
        <f>'общие характеристики'!I95</f>
        <v>0</v>
      </c>
      <c r="J94" s="207">
        <f>'общие характеристики'!J95</f>
        <v>0</v>
      </c>
      <c r="K94" s="207">
        <f>'общие характеристики'!K95</f>
        <v>0</v>
      </c>
      <c r="L94" s="207">
        <f>'общие характеристики'!L95</f>
        <v>0</v>
      </c>
      <c r="M94" s="209">
        <f>'общие характеристики'!M95</f>
        <v>0</v>
      </c>
      <c r="N94" s="209">
        <f>'общие характеристики'!N95</f>
        <v>0</v>
      </c>
      <c r="O94" s="210">
        <f>'общие характеристики'!O95</f>
        <v>0</v>
      </c>
      <c r="P94" s="211">
        <f>'общие характеристики'!P95</f>
        <v>0</v>
      </c>
      <c r="Q94" s="211">
        <f>'общие характеристики'!Q95</f>
        <v>0</v>
      </c>
      <c r="R94" s="212">
        <f>'общие характеристики'!R95</f>
        <v>0</v>
      </c>
      <c r="S94" s="213">
        <f>'общие характеристики'!AM95</f>
        <v>0</v>
      </c>
      <c r="T94" s="208">
        <f>'общие характеристики'!AN95</f>
        <v>0</v>
      </c>
      <c r="U94" s="208">
        <f>'общие характеристики'!AO95</f>
        <v>0</v>
      </c>
      <c r="V94" s="214">
        <f>'общие характеристики'!AP95</f>
        <v>0</v>
      </c>
    </row>
    <row r="95" spans="2:22" ht="15">
      <c r="B95" s="152">
        <v>80</v>
      </c>
      <c r="C95" s="207">
        <f>'общие характеристики'!C96</f>
        <v>0</v>
      </c>
      <c r="D95" s="207">
        <f>'общие характеристики'!D96</f>
        <v>0</v>
      </c>
      <c r="E95" s="208">
        <f>'общие характеристики'!E96</f>
        <v>0</v>
      </c>
      <c r="F95" s="207">
        <f>'общие характеристики'!F96</f>
        <v>0</v>
      </c>
      <c r="G95" s="207">
        <f>'общие характеристики'!G96</f>
        <v>0</v>
      </c>
      <c r="H95" s="207">
        <f>'общие характеристики'!H96</f>
        <v>0</v>
      </c>
      <c r="I95" s="207">
        <f>'общие характеристики'!I96</f>
        <v>0</v>
      </c>
      <c r="J95" s="207">
        <f>'общие характеристики'!J96</f>
        <v>0</v>
      </c>
      <c r="K95" s="207">
        <f>'общие характеристики'!K96</f>
        <v>0</v>
      </c>
      <c r="L95" s="207">
        <f>'общие характеристики'!L96</f>
        <v>0</v>
      </c>
      <c r="M95" s="209">
        <f>'общие характеристики'!M96</f>
        <v>0</v>
      </c>
      <c r="N95" s="209">
        <f>'общие характеристики'!N96</f>
        <v>0</v>
      </c>
      <c r="O95" s="210">
        <f>'общие характеристики'!O96</f>
        <v>0</v>
      </c>
      <c r="P95" s="211">
        <f>'общие характеристики'!P96</f>
        <v>0</v>
      </c>
      <c r="Q95" s="211">
        <f>'общие характеристики'!Q96</f>
        <v>0</v>
      </c>
      <c r="R95" s="212">
        <f>'общие характеристики'!R96</f>
        <v>0</v>
      </c>
      <c r="S95" s="213">
        <f>'общие характеристики'!AM96</f>
        <v>0</v>
      </c>
      <c r="T95" s="208">
        <f>'общие характеристики'!AN96</f>
        <v>0</v>
      </c>
      <c r="U95" s="208">
        <f>'общие характеристики'!AO96</f>
        <v>0</v>
      </c>
      <c r="V95" s="214">
        <f>'общие характеристики'!AP96</f>
        <v>0</v>
      </c>
    </row>
    <row r="96" spans="2:22" ht="15">
      <c r="B96" s="152">
        <v>81</v>
      </c>
      <c r="C96" s="207">
        <f>'общие характеристики'!C97</f>
        <v>0</v>
      </c>
      <c r="D96" s="207">
        <f>'общие характеристики'!D97</f>
        <v>0</v>
      </c>
      <c r="E96" s="208">
        <f>'общие характеристики'!E97</f>
        <v>0</v>
      </c>
      <c r="F96" s="207">
        <f>'общие характеристики'!F97</f>
        <v>0</v>
      </c>
      <c r="G96" s="207">
        <f>'общие характеристики'!G97</f>
        <v>0</v>
      </c>
      <c r="H96" s="207">
        <f>'общие характеристики'!H97</f>
        <v>0</v>
      </c>
      <c r="I96" s="207">
        <f>'общие характеристики'!I97</f>
        <v>0</v>
      </c>
      <c r="J96" s="207">
        <f>'общие характеристики'!J97</f>
        <v>0</v>
      </c>
      <c r="K96" s="207">
        <f>'общие характеристики'!K97</f>
        <v>0</v>
      </c>
      <c r="L96" s="207">
        <f>'общие характеристики'!L97</f>
        <v>0</v>
      </c>
      <c r="M96" s="209">
        <f>'общие характеристики'!M97</f>
        <v>0</v>
      </c>
      <c r="N96" s="209">
        <f>'общие характеристики'!N97</f>
        <v>0</v>
      </c>
      <c r="O96" s="210">
        <f>'общие характеристики'!O97</f>
        <v>0</v>
      </c>
      <c r="P96" s="211">
        <f>'общие характеристики'!P97</f>
        <v>0</v>
      </c>
      <c r="Q96" s="211">
        <f>'общие характеристики'!Q97</f>
        <v>0</v>
      </c>
      <c r="R96" s="212">
        <f>'общие характеристики'!R97</f>
        <v>0</v>
      </c>
      <c r="S96" s="213">
        <f>'общие характеристики'!AM97</f>
        <v>0</v>
      </c>
      <c r="T96" s="208">
        <f>'общие характеристики'!AN97</f>
        <v>0</v>
      </c>
      <c r="U96" s="208">
        <f>'общие характеристики'!AO97</f>
        <v>0</v>
      </c>
      <c r="V96" s="214">
        <f>'общие характеристики'!AP97</f>
        <v>0</v>
      </c>
    </row>
    <row r="97" spans="2:22" ht="15">
      <c r="B97" s="152">
        <v>82</v>
      </c>
      <c r="C97" s="207">
        <f>'общие характеристики'!C98</f>
        <v>0</v>
      </c>
      <c r="D97" s="207">
        <f>'общие характеристики'!D98</f>
        <v>0</v>
      </c>
      <c r="E97" s="208">
        <f>'общие характеристики'!E98</f>
        <v>0</v>
      </c>
      <c r="F97" s="207">
        <f>'общие характеристики'!F98</f>
        <v>0</v>
      </c>
      <c r="G97" s="207">
        <f>'общие характеристики'!G98</f>
        <v>0</v>
      </c>
      <c r="H97" s="207">
        <f>'общие характеристики'!H98</f>
        <v>0</v>
      </c>
      <c r="I97" s="207">
        <f>'общие характеристики'!I98</f>
        <v>0</v>
      </c>
      <c r="J97" s="207">
        <f>'общие характеристики'!J98</f>
        <v>0</v>
      </c>
      <c r="K97" s="207">
        <f>'общие характеристики'!K98</f>
        <v>0</v>
      </c>
      <c r="L97" s="207">
        <f>'общие характеристики'!L98</f>
        <v>0</v>
      </c>
      <c r="M97" s="209">
        <f>'общие характеристики'!M98</f>
        <v>0</v>
      </c>
      <c r="N97" s="209">
        <f>'общие характеристики'!N98</f>
        <v>0</v>
      </c>
      <c r="O97" s="210">
        <f>'общие характеристики'!O98</f>
        <v>0</v>
      </c>
      <c r="P97" s="211">
        <f>'общие характеристики'!P98</f>
        <v>0</v>
      </c>
      <c r="Q97" s="211">
        <f>'общие характеристики'!Q98</f>
        <v>0</v>
      </c>
      <c r="R97" s="212">
        <f>'общие характеристики'!R98</f>
        <v>0</v>
      </c>
      <c r="S97" s="213">
        <f>'общие характеристики'!AM98</f>
        <v>0</v>
      </c>
      <c r="T97" s="208">
        <f>'общие характеристики'!AN98</f>
        <v>0</v>
      </c>
      <c r="U97" s="208">
        <f>'общие характеристики'!AO98</f>
        <v>0</v>
      </c>
      <c r="V97" s="214">
        <f>'общие характеристики'!AP98</f>
        <v>0</v>
      </c>
    </row>
    <row r="98" spans="2:22" ht="15">
      <c r="B98" s="152">
        <v>83</v>
      </c>
      <c r="C98" s="207">
        <f>'общие характеристики'!C99</f>
        <v>0</v>
      </c>
      <c r="D98" s="207">
        <f>'общие характеристики'!D99</f>
        <v>0</v>
      </c>
      <c r="E98" s="208">
        <f>'общие характеристики'!E99</f>
        <v>0</v>
      </c>
      <c r="F98" s="207">
        <f>'общие характеристики'!F99</f>
        <v>0</v>
      </c>
      <c r="G98" s="207">
        <f>'общие характеристики'!G99</f>
        <v>0</v>
      </c>
      <c r="H98" s="207">
        <f>'общие характеристики'!H99</f>
        <v>0</v>
      </c>
      <c r="I98" s="207">
        <f>'общие характеристики'!I99</f>
        <v>0</v>
      </c>
      <c r="J98" s="207">
        <f>'общие характеристики'!J99</f>
        <v>0</v>
      </c>
      <c r="K98" s="207">
        <f>'общие характеристики'!K99</f>
        <v>0</v>
      </c>
      <c r="L98" s="207">
        <f>'общие характеристики'!L99</f>
        <v>0</v>
      </c>
      <c r="M98" s="209">
        <f>'общие характеристики'!M99</f>
        <v>0</v>
      </c>
      <c r="N98" s="209">
        <f>'общие характеристики'!N99</f>
        <v>0</v>
      </c>
      <c r="O98" s="210">
        <f>'общие характеристики'!O99</f>
        <v>0</v>
      </c>
      <c r="P98" s="211">
        <f>'общие характеристики'!P99</f>
        <v>0</v>
      </c>
      <c r="Q98" s="211">
        <f>'общие характеристики'!Q99</f>
        <v>0</v>
      </c>
      <c r="R98" s="212">
        <f>'общие характеристики'!R99</f>
        <v>0</v>
      </c>
      <c r="S98" s="213">
        <f>'общие характеристики'!AM99</f>
        <v>0</v>
      </c>
      <c r="T98" s="208">
        <f>'общие характеристики'!AN99</f>
        <v>0</v>
      </c>
      <c r="U98" s="208">
        <f>'общие характеристики'!AO99</f>
        <v>0</v>
      </c>
      <c r="V98" s="214">
        <f>'общие характеристики'!AP99</f>
        <v>0</v>
      </c>
    </row>
    <row r="99" spans="2:22" ht="15">
      <c r="B99" s="152">
        <v>84</v>
      </c>
      <c r="C99" s="207">
        <f>'общие характеристики'!C100</f>
        <v>0</v>
      </c>
      <c r="D99" s="207">
        <f>'общие характеристики'!D100</f>
        <v>0</v>
      </c>
      <c r="E99" s="208">
        <f>'общие характеристики'!E100</f>
        <v>0</v>
      </c>
      <c r="F99" s="207">
        <f>'общие характеристики'!F100</f>
        <v>0</v>
      </c>
      <c r="G99" s="207">
        <f>'общие характеристики'!G100</f>
        <v>0</v>
      </c>
      <c r="H99" s="207">
        <f>'общие характеристики'!H100</f>
        <v>0</v>
      </c>
      <c r="I99" s="207">
        <f>'общие характеристики'!I100</f>
        <v>0</v>
      </c>
      <c r="J99" s="207">
        <f>'общие характеристики'!J100</f>
        <v>0</v>
      </c>
      <c r="K99" s="207">
        <f>'общие характеристики'!K100</f>
        <v>0</v>
      </c>
      <c r="L99" s="207">
        <f>'общие характеристики'!L100</f>
        <v>0</v>
      </c>
      <c r="M99" s="209">
        <f>'общие характеристики'!M100</f>
        <v>0</v>
      </c>
      <c r="N99" s="209">
        <f>'общие характеристики'!N100</f>
        <v>0</v>
      </c>
      <c r="O99" s="210">
        <f>'общие характеристики'!O100</f>
        <v>0</v>
      </c>
      <c r="P99" s="211">
        <f>'общие характеристики'!P100</f>
        <v>0</v>
      </c>
      <c r="Q99" s="211">
        <f>'общие характеристики'!Q100</f>
        <v>0</v>
      </c>
      <c r="R99" s="212">
        <f>'общие характеристики'!R100</f>
        <v>0</v>
      </c>
      <c r="S99" s="213">
        <f>'общие характеристики'!AM100</f>
        <v>0</v>
      </c>
      <c r="T99" s="208">
        <f>'общие характеристики'!AN100</f>
        <v>0</v>
      </c>
      <c r="U99" s="208">
        <f>'общие характеристики'!AO100</f>
        <v>0</v>
      </c>
      <c r="V99" s="214">
        <f>'общие характеристики'!AP100</f>
        <v>0</v>
      </c>
    </row>
    <row r="100" spans="2:22" ht="15">
      <c r="B100" s="152">
        <v>85</v>
      </c>
      <c r="C100" s="207">
        <f>'общие характеристики'!C101</f>
        <v>0</v>
      </c>
      <c r="D100" s="207">
        <f>'общие характеристики'!D101</f>
        <v>0</v>
      </c>
      <c r="E100" s="208">
        <f>'общие характеристики'!E101</f>
        <v>0</v>
      </c>
      <c r="F100" s="207">
        <f>'общие характеристики'!F101</f>
        <v>0</v>
      </c>
      <c r="G100" s="207">
        <f>'общие характеристики'!G101</f>
        <v>0</v>
      </c>
      <c r="H100" s="207">
        <f>'общие характеристики'!H101</f>
        <v>0</v>
      </c>
      <c r="I100" s="207">
        <f>'общие характеристики'!I101</f>
        <v>0</v>
      </c>
      <c r="J100" s="207">
        <f>'общие характеристики'!J101</f>
        <v>0</v>
      </c>
      <c r="K100" s="207">
        <f>'общие характеристики'!K101</f>
        <v>0</v>
      </c>
      <c r="L100" s="207">
        <f>'общие характеристики'!L101</f>
        <v>0</v>
      </c>
      <c r="M100" s="209">
        <f>'общие характеристики'!M101</f>
        <v>0</v>
      </c>
      <c r="N100" s="209">
        <f>'общие характеристики'!N101</f>
        <v>0</v>
      </c>
      <c r="O100" s="210">
        <f>'общие характеристики'!O101</f>
        <v>0</v>
      </c>
      <c r="P100" s="211">
        <f>'общие характеристики'!P101</f>
        <v>0</v>
      </c>
      <c r="Q100" s="211">
        <f>'общие характеристики'!Q101</f>
        <v>0</v>
      </c>
      <c r="R100" s="212">
        <f>'общие характеристики'!R101</f>
        <v>0</v>
      </c>
      <c r="S100" s="213">
        <f>'общие характеристики'!AM101</f>
        <v>0</v>
      </c>
      <c r="T100" s="208">
        <f>'общие характеристики'!AN101</f>
        <v>0</v>
      </c>
      <c r="U100" s="208">
        <f>'общие характеристики'!AO101</f>
        <v>0</v>
      </c>
      <c r="V100" s="214">
        <f>'общие характеристики'!AP101</f>
        <v>0</v>
      </c>
    </row>
    <row r="101" spans="2:22" ht="15">
      <c r="B101" s="152">
        <v>86</v>
      </c>
      <c r="C101" s="207">
        <f>'общие характеристики'!C102</f>
        <v>0</v>
      </c>
      <c r="D101" s="207">
        <f>'общие характеристики'!D102</f>
        <v>0</v>
      </c>
      <c r="E101" s="208">
        <f>'общие характеристики'!E102</f>
        <v>0</v>
      </c>
      <c r="F101" s="207">
        <f>'общие характеристики'!F102</f>
        <v>0</v>
      </c>
      <c r="G101" s="207">
        <f>'общие характеристики'!G102</f>
        <v>0</v>
      </c>
      <c r="H101" s="207">
        <f>'общие характеристики'!H102</f>
        <v>0</v>
      </c>
      <c r="I101" s="207">
        <f>'общие характеристики'!I102</f>
        <v>0</v>
      </c>
      <c r="J101" s="207">
        <f>'общие характеристики'!J102</f>
        <v>0</v>
      </c>
      <c r="K101" s="207">
        <f>'общие характеристики'!K102</f>
        <v>0</v>
      </c>
      <c r="L101" s="207">
        <f>'общие характеристики'!L102</f>
        <v>0</v>
      </c>
      <c r="M101" s="209">
        <f>'общие характеристики'!M102</f>
        <v>0</v>
      </c>
      <c r="N101" s="209">
        <f>'общие характеристики'!N102</f>
        <v>0</v>
      </c>
      <c r="O101" s="210">
        <f>'общие характеристики'!O102</f>
        <v>0</v>
      </c>
      <c r="P101" s="211">
        <f>'общие характеристики'!P102</f>
        <v>0</v>
      </c>
      <c r="Q101" s="211">
        <f>'общие характеристики'!Q102</f>
        <v>0</v>
      </c>
      <c r="R101" s="212">
        <f>'общие характеристики'!R102</f>
        <v>0</v>
      </c>
      <c r="S101" s="213">
        <f>'общие характеристики'!AM102</f>
        <v>0</v>
      </c>
      <c r="T101" s="208">
        <f>'общие характеристики'!AN102</f>
        <v>0</v>
      </c>
      <c r="U101" s="208">
        <f>'общие характеристики'!AO102</f>
        <v>0</v>
      </c>
      <c r="V101" s="214">
        <f>'общие характеристики'!AP102</f>
        <v>0</v>
      </c>
    </row>
    <row r="102" spans="2:22" ht="15">
      <c r="B102" s="152">
        <v>87</v>
      </c>
      <c r="C102" s="207">
        <f>'общие характеристики'!C103</f>
        <v>0</v>
      </c>
      <c r="D102" s="207">
        <f>'общие характеристики'!D103</f>
        <v>0</v>
      </c>
      <c r="E102" s="208">
        <f>'общие характеристики'!E103</f>
        <v>0</v>
      </c>
      <c r="F102" s="207">
        <f>'общие характеристики'!F103</f>
        <v>0</v>
      </c>
      <c r="G102" s="207">
        <f>'общие характеристики'!G103</f>
        <v>0</v>
      </c>
      <c r="H102" s="207">
        <f>'общие характеристики'!H103</f>
        <v>0</v>
      </c>
      <c r="I102" s="207">
        <f>'общие характеристики'!I103</f>
        <v>0</v>
      </c>
      <c r="J102" s="207">
        <f>'общие характеристики'!J103</f>
        <v>0</v>
      </c>
      <c r="K102" s="207">
        <f>'общие характеристики'!K103</f>
        <v>0</v>
      </c>
      <c r="L102" s="207">
        <f>'общие характеристики'!L103</f>
        <v>0</v>
      </c>
      <c r="M102" s="209">
        <f>'общие характеристики'!M103</f>
        <v>0</v>
      </c>
      <c r="N102" s="209">
        <f>'общие характеристики'!N103</f>
        <v>0</v>
      </c>
      <c r="O102" s="210">
        <f>'общие характеристики'!O103</f>
        <v>0</v>
      </c>
      <c r="P102" s="211">
        <f>'общие характеристики'!P103</f>
        <v>0</v>
      </c>
      <c r="Q102" s="211">
        <f>'общие характеристики'!Q103</f>
        <v>0</v>
      </c>
      <c r="R102" s="212">
        <f>'общие характеристики'!R103</f>
        <v>0</v>
      </c>
      <c r="S102" s="213">
        <f>'общие характеристики'!AM103</f>
        <v>0</v>
      </c>
      <c r="T102" s="208">
        <f>'общие характеристики'!AN103</f>
        <v>0</v>
      </c>
      <c r="U102" s="208">
        <f>'общие характеристики'!AO103</f>
        <v>0</v>
      </c>
      <c r="V102" s="214">
        <f>'общие характеристики'!AP103</f>
        <v>0</v>
      </c>
    </row>
    <row r="103" spans="2:22" ht="15">
      <c r="B103" s="152">
        <v>88</v>
      </c>
      <c r="C103" s="207">
        <f>'общие характеристики'!C104</f>
        <v>0</v>
      </c>
      <c r="D103" s="207">
        <f>'общие характеристики'!D104</f>
        <v>0</v>
      </c>
      <c r="E103" s="208">
        <f>'общие характеристики'!E104</f>
        <v>0</v>
      </c>
      <c r="F103" s="207">
        <f>'общие характеристики'!F104</f>
        <v>0</v>
      </c>
      <c r="G103" s="207">
        <f>'общие характеристики'!G104</f>
        <v>0</v>
      </c>
      <c r="H103" s="207">
        <f>'общие характеристики'!H104</f>
        <v>0</v>
      </c>
      <c r="I103" s="207">
        <f>'общие характеристики'!I104</f>
        <v>0</v>
      </c>
      <c r="J103" s="207">
        <f>'общие характеристики'!J104</f>
        <v>0</v>
      </c>
      <c r="K103" s="207">
        <f>'общие характеристики'!K104</f>
        <v>0</v>
      </c>
      <c r="L103" s="207">
        <f>'общие характеристики'!L104</f>
        <v>0</v>
      </c>
      <c r="M103" s="209">
        <f>'общие характеристики'!M104</f>
        <v>0</v>
      </c>
      <c r="N103" s="209">
        <f>'общие характеристики'!N104</f>
        <v>0</v>
      </c>
      <c r="O103" s="210">
        <f>'общие характеристики'!O104</f>
        <v>0</v>
      </c>
      <c r="P103" s="211">
        <f>'общие характеристики'!P104</f>
        <v>0</v>
      </c>
      <c r="Q103" s="211">
        <f>'общие характеристики'!Q104</f>
        <v>0</v>
      </c>
      <c r="R103" s="212">
        <f>'общие характеристики'!R104</f>
        <v>0</v>
      </c>
      <c r="S103" s="213">
        <f>'общие характеристики'!AM104</f>
        <v>0</v>
      </c>
      <c r="T103" s="208">
        <f>'общие характеристики'!AN104</f>
        <v>0</v>
      </c>
      <c r="U103" s="208">
        <f>'общие характеристики'!AO104</f>
        <v>0</v>
      </c>
      <c r="V103" s="214">
        <f>'общие характеристики'!AP104</f>
        <v>0</v>
      </c>
    </row>
    <row r="104" spans="2:22" ht="15">
      <c r="B104" s="152">
        <v>89</v>
      </c>
      <c r="C104" s="207">
        <f>'общие характеристики'!C105</f>
        <v>0</v>
      </c>
      <c r="D104" s="207">
        <f>'общие характеристики'!D105</f>
        <v>0</v>
      </c>
      <c r="E104" s="208">
        <f>'общие характеристики'!E105</f>
        <v>0</v>
      </c>
      <c r="F104" s="207">
        <f>'общие характеристики'!F105</f>
        <v>0</v>
      </c>
      <c r="G104" s="207">
        <f>'общие характеристики'!G105</f>
        <v>0</v>
      </c>
      <c r="H104" s="207">
        <f>'общие характеристики'!H105</f>
        <v>0</v>
      </c>
      <c r="I104" s="207">
        <f>'общие характеристики'!I105</f>
        <v>0</v>
      </c>
      <c r="J104" s="207">
        <f>'общие характеристики'!J105</f>
        <v>0</v>
      </c>
      <c r="K104" s="207">
        <f>'общие характеристики'!K105</f>
        <v>0</v>
      </c>
      <c r="L104" s="207">
        <f>'общие характеристики'!L105</f>
        <v>0</v>
      </c>
      <c r="M104" s="209">
        <f>'общие характеристики'!M105</f>
        <v>0</v>
      </c>
      <c r="N104" s="209">
        <f>'общие характеристики'!N105</f>
        <v>0</v>
      </c>
      <c r="O104" s="210">
        <f>'общие характеристики'!O105</f>
        <v>0</v>
      </c>
      <c r="P104" s="211">
        <f>'общие характеристики'!P105</f>
        <v>0</v>
      </c>
      <c r="Q104" s="211">
        <f>'общие характеристики'!Q105</f>
        <v>0</v>
      </c>
      <c r="R104" s="212">
        <f>'общие характеристики'!R105</f>
        <v>0</v>
      </c>
      <c r="S104" s="213">
        <f>'общие характеристики'!AM105</f>
        <v>0</v>
      </c>
      <c r="T104" s="208">
        <f>'общие характеристики'!AN105</f>
        <v>0</v>
      </c>
      <c r="U104" s="208">
        <f>'общие характеристики'!AO105</f>
        <v>0</v>
      </c>
      <c r="V104" s="214">
        <f>'общие характеристики'!AP105</f>
        <v>0</v>
      </c>
    </row>
    <row r="105" spans="2:22" ht="15">
      <c r="B105" s="152">
        <v>90</v>
      </c>
      <c r="C105" s="207">
        <f>'общие характеристики'!C106</f>
        <v>0</v>
      </c>
      <c r="D105" s="207">
        <f>'общие характеристики'!D106</f>
        <v>0</v>
      </c>
      <c r="E105" s="208">
        <f>'общие характеристики'!E106</f>
        <v>0</v>
      </c>
      <c r="F105" s="207">
        <f>'общие характеристики'!F106</f>
        <v>0</v>
      </c>
      <c r="G105" s="207">
        <f>'общие характеристики'!G106</f>
        <v>0</v>
      </c>
      <c r="H105" s="207">
        <f>'общие характеристики'!H106</f>
        <v>0</v>
      </c>
      <c r="I105" s="207">
        <f>'общие характеристики'!I106</f>
        <v>0</v>
      </c>
      <c r="J105" s="207">
        <f>'общие характеристики'!J106</f>
        <v>0</v>
      </c>
      <c r="K105" s="207">
        <f>'общие характеристики'!K106</f>
        <v>0</v>
      </c>
      <c r="L105" s="207">
        <f>'общие характеристики'!L106</f>
        <v>0</v>
      </c>
      <c r="M105" s="209">
        <f>'общие характеристики'!M106</f>
        <v>0</v>
      </c>
      <c r="N105" s="209">
        <f>'общие характеристики'!N106</f>
        <v>0</v>
      </c>
      <c r="O105" s="210">
        <f>'общие характеристики'!O106</f>
        <v>0</v>
      </c>
      <c r="P105" s="211">
        <f>'общие характеристики'!P106</f>
        <v>0</v>
      </c>
      <c r="Q105" s="211">
        <f>'общие характеристики'!Q106</f>
        <v>0</v>
      </c>
      <c r="R105" s="212">
        <f>'общие характеристики'!R106</f>
        <v>0</v>
      </c>
      <c r="S105" s="213">
        <f>'общие характеристики'!AM106</f>
        <v>0</v>
      </c>
      <c r="T105" s="208">
        <f>'общие характеристики'!AN106</f>
        <v>0</v>
      </c>
      <c r="U105" s="208">
        <f>'общие характеристики'!AO106</f>
        <v>0</v>
      </c>
      <c r="V105" s="214">
        <f>'общие характеристики'!AP106</f>
        <v>0</v>
      </c>
    </row>
    <row r="106" spans="2:22" ht="15">
      <c r="B106" s="152">
        <v>91</v>
      </c>
      <c r="C106" s="207">
        <f>'общие характеристики'!C107</f>
        <v>0</v>
      </c>
      <c r="D106" s="207">
        <f>'общие характеристики'!D107</f>
        <v>0</v>
      </c>
      <c r="E106" s="208">
        <f>'общие характеристики'!E107</f>
        <v>0</v>
      </c>
      <c r="F106" s="207">
        <f>'общие характеристики'!F107</f>
        <v>0</v>
      </c>
      <c r="G106" s="207">
        <f>'общие характеристики'!G107</f>
        <v>0</v>
      </c>
      <c r="H106" s="207">
        <f>'общие характеристики'!H107</f>
        <v>0</v>
      </c>
      <c r="I106" s="207">
        <f>'общие характеристики'!I107</f>
        <v>0</v>
      </c>
      <c r="J106" s="207">
        <f>'общие характеристики'!J107</f>
        <v>0</v>
      </c>
      <c r="K106" s="207">
        <f>'общие характеристики'!K107</f>
        <v>0</v>
      </c>
      <c r="L106" s="207">
        <f>'общие характеристики'!L107</f>
        <v>0</v>
      </c>
      <c r="M106" s="209">
        <f>'общие характеристики'!M107</f>
        <v>0</v>
      </c>
      <c r="N106" s="209">
        <f>'общие характеристики'!N107</f>
        <v>0</v>
      </c>
      <c r="O106" s="210">
        <f>'общие характеристики'!O107</f>
        <v>0</v>
      </c>
      <c r="P106" s="211">
        <f>'общие характеристики'!P107</f>
        <v>0</v>
      </c>
      <c r="Q106" s="211">
        <f>'общие характеристики'!Q107</f>
        <v>0</v>
      </c>
      <c r="R106" s="212">
        <f>'общие характеристики'!R107</f>
        <v>0</v>
      </c>
      <c r="S106" s="213">
        <f>'общие характеристики'!AM107</f>
        <v>0</v>
      </c>
      <c r="T106" s="208">
        <f>'общие характеристики'!AN107</f>
        <v>0</v>
      </c>
      <c r="U106" s="208">
        <f>'общие характеристики'!AO107</f>
        <v>0</v>
      </c>
      <c r="V106" s="214">
        <f>'общие характеристики'!AP107</f>
        <v>0</v>
      </c>
    </row>
    <row r="107" spans="2:22" ht="15">
      <c r="B107" s="152">
        <v>92</v>
      </c>
      <c r="C107" s="207">
        <f>'общие характеристики'!C108</f>
        <v>0</v>
      </c>
      <c r="D107" s="207">
        <f>'общие характеристики'!D108</f>
        <v>0</v>
      </c>
      <c r="E107" s="208">
        <f>'общие характеристики'!E108</f>
        <v>0</v>
      </c>
      <c r="F107" s="207">
        <f>'общие характеристики'!F108</f>
        <v>0</v>
      </c>
      <c r="G107" s="207">
        <f>'общие характеристики'!G108</f>
        <v>0</v>
      </c>
      <c r="H107" s="207">
        <f>'общие характеристики'!H108</f>
        <v>0</v>
      </c>
      <c r="I107" s="207">
        <f>'общие характеристики'!I108</f>
        <v>0</v>
      </c>
      <c r="J107" s="207">
        <f>'общие характеристики'!J108</f>
        <v>0</v>
      </c>
      <c r="K107" s="207">
        <f>'общие характеристики'!K108</f>
        <v>0</v>
      </c>
      <c r="L107" s="207">
        <f>'общие характеристики'!L108</f>
        <v>0</v>
      </c>
      <c r="M107" s="209">
        <f>'общие характеристики'!M108</f>
        <v>0</v>
      </c>
      <c r="N107" s="209">
        <f>'общие характеристики'!N108</f>
        <v>0</v>
      </c>
      <c r="O107" s="210">
        <f>'общие характеристики'!O108</f>
        <v>0</v>
      </c>
      <c r="P107" s="211">
        <f>'общие характеристики'!P108</f>
        <v>0</v>
      </c>
      <c r="Q107" s="211">
        <f>'общие характеристики'!Q108</f>
        <v>0</v>
      </c>
      <c r="R107" s="212">
        <f>'общие характеристики'!R108</f>
        <v>0</v>
      </c>
      <c r="S107" s="213">
        <f>'общие характеристики'!AM108</f>
        <v>0</v>
      </c>
      <c r="T107" s="208">
        <f>'общие характеристики'!AN108</f>
        <v>0</v>
      </c>
      <c r="U107" s="208">
        <f>'общие характеристики'!AO108</f>
        <v>0</v>
      </c>
      <c r="V107" s="214">
        <f>'общие характеристики'!AP108</f>
        <v>0</v>
      </c>
    </row>
    <row r="108" spans="2:22" ht="15">
      <c r="B108" s="152">
        <v>93</v>
      </c>
      <c r="C108" s="207">
        <f>'общие характеристики'!C109</f>
        <v>0</v>
      </c>
      <c r="D108" s="207">
        <f>'общие характеристики'!D109</f>
        <v>0</v>
      </c>
      <c r="E108" s="208">
        <f>'общие характеристики'!E109</f>
        <v>0</v>
      </c>
      <c r="F108" s="207">
        <f>'общие характеристики'!F109</f>
        <v>0</v>
      </c>
      <c r="G108" s="207">
        <f>'общие характеристики'!G109</f>
        <v>0</v>
      </c>
      <c r="H108" s="207">
        <f>'общие характеристики'!H109</f>
        <v>0</v>
      </c>
      <c r="I108" s="207">
        <f>'общие характеристики'!I109</f>
        <v>0</v>
      </c>
      <c r="J108" s="207">
        <f>'общие характеристики'!J109</f>
        <v>0</v>
      </c>
      <c r="K108" s="207">
        <f>'общие характеристики'!K109</f>
        <v>0</v>
      </c>
      <c r="L108" s="207">
        <f>'общие характеристики'!L109</f>
        <v>0</v>
      </c>
      <c r="M108" s="209">
        <f>'общие характеристики'!M109</f>
        <v>0</v>
      </c>
      <c r="N108" s="209">
        <f>'общие характеристики'!N109</f>
        <v>0</v>
      </c>
      <c r="O108" s="210">
        <f>'общие характеристики'!O109</f>
        <v>0</v>
      </c>
      <c r="P108" s="211">
        <f>'общие характеристики'!P109</f>
        <v>0</v>
      </c>
      <c r="Q108" s="211">
        <f>'общие характеристики'!Q109</f>
        <v>0</v>
      </c>
      <c r="R108" s="212">
        <f>'общие характеристики'!R109</f>
        <v>0</v>
      </c>
      <c r="S108" s="213">
        <f>'общие характеристики'!AM109</f>
        <v>0</v>
      </c>
      <c r="T108" s="208">
        <f>'общие характеристики'!AN109</f>
        <v>0</v>
      </c>
      <c r="U108" s="208">
        <f>'общие характеристики'!AO109</f>
        <v>0</v>
      </c>
      <c r="V108" s="214">
        <f>'общие характеристики'!AP109</f>
        <v>0</v>
      </c>
    </row>
    <row r="109" spans="2:22" ht="15">
      <c r="B109" s="152">
        <v>94</v>
      </c>
      <c r="C109" s="207">
        <f>'общие характеристики'!C110</f>
        <v>0</v>
      </c>
      <c r="D109" s="207">
        <f>'общие характеристики'!D110</f>
        <v>0</v>
      </c>
      <c r="E109" s="208">
        <f>'общие характеристики'!E110</f>
        <v>0</v>
      </c>
      <c r="F109" s="207">
        <f>'общие характеристики'!F110</f>
        <v>0</v>
      </c>
      <c r="G109" s="207">
        <f>'общие характеристики'!G110</f>
        <v>0</v>
      </c>
      <c r="H109" s="207">
        <f>'общие характеристики'!H110</f>
        <v>0</v>
      </c>
      <c r="I109" s="207">
        <f>'общие характеристики'!I110</f>
        <v>0</v>
      </c>
      <c r="J109" s="207">
        <f>'общие характеристики'!J110</f>
        <v>0</v>
      </c>
      <c r="K109" s="207">
        <f>'общие характеристики'!K110</f>
        <v>0</v>
      </c>
      <c r="L109" s="207">
        <f>'общие характеристики'!L110</f>
        <v>0</v>
      </c>
      <c r="M109" s="209">
        <f>'общие характеристики'!M110</f>
        <v>0</v>
      </c>
      <c r="N109" s="209">
        <f>'общие характеристики'!N110</f>
        <v>0</v>
      </c>
      <c r="O109" s="210">
        <f>'общие характеристики'!O110</f>
        <v>0</v>
      </c>
      <c r="P109" s="211">
        <f>'общие характеристики'!P110</f>
        <v>0</v>
      </c>
      <c r="Q109" s="211">
        <f>'общие характеристики'!Q110</f>
        <v>0</v>
      </c>
      <c r="R109" s="212">
        <f>'общие характеристики'!R110</f>
        <v>0</v>
      </c>
      <c r="S109" s="213">
        <f>'общие характеристики'!AM110</f>
        <v>0</v>
      </c>
      <c r="T109" s="208">
        <f>'общие характеристики'!AN110</f>
        <v>0</v>
      </c>
      <c r="U109" s="208">
        <f>'общие характеристики'!AO110</f>
        <v>0</v>
      </c>
      <c r="V109" s="214">
        <f>'общие характеристики'!AP110</f>
        <v>0</v>
      </c>
    </row>
    <row r="110" spans="2:22" ht="15">
      <c r="B110" s="152">
        <v>95</v>
      </c>
      <c r="C110" s="207">
        <f>'общие характеристики'!C111</f>
        <v>0</v>
      </c>
      <c r="D110" s="207">
        <f>'общие характеристики'!D111</f>
        <v>0</v>
      </c>
      <c r="E110" s="208">
        <f>'общие характеристики'!E111</f>
        <v>0</v>
      </c>
      <c r="F110" s="207">
        <f>'общие характеристики'!F111</f>
        <v>0</v>
      </c>
      <c r="G110" s="207">
        <f>'общие характеристики'!G111</f>
        <v>0</v>
      </c>
      <c r="H110" s="207">
        <f>'общие характеристики'!H111</f>
        <v>0</v>
      </c>
      <c r="I110" s="207">
        <f>'общие характеристики'!I111</f>
        <v>0</v>
      </c>
      <c r="J110" s="207">
        <f>'общие характеристики'!J111</f>
        <v>0</v>
      </c>
      <c r="K110" s="207">
        <f>'общие характеристики'!K111</f>
        <v>0</v>
      </c>
      <c r="L110" s="207">
        <f>'общие характеристики'!L111</f>
        <v>0</v>
      </c>
      <c r="M110" s="209">
        <f>'общие характеристики'!M111</f>
        <v>0</v>
      </c>
      <c r="N110" s="209">
        <f>'общие характеристики'!N111</f>
        <v>0</v>
      </c>
      <c r="O110" s="210">
        <f>'общие характеристики'!O111</f>
        <v>0</v>
      </c>
      <c r="P110" s="211">
        <f>'общие характеристики'!P111</f>
        <v>0</v>
      </c>
      <c r="Q110" s="211">
        <f>'общие характеристики'!Q111</f>
        <v>0</v>
      </c>
      <c r="R110" s="212">
        <f>'общие характеристики'!R111</f>
        <v>0</v>
      </c>
      <c r="S110" s="213">
        <f>'общие характеристики'!AM111</f>
        <v>0</v>
      </c>
      <c r="T110" s="208">
        <f>'общие характеристики'!AN111</f>
        <v>0</v>
      </c>
      <c r="U110" s="208">
        <f>'общие характеристики'!AO111</f>
        <v>0</v>
      </c>
      <c r="V110" s="214">
        <f>'общие характеристики'!AP111</f>
        <v>0</v>
      </c>
    </row>
    <row r="111" spans="2:22" ht="15">
      <c r="B111" s="152">
        <v>96</v>
      </c>
      <c r="C111" s="207">
        <f>'общие характеристики'!C112</f>
        <v>0</v>
      </c>
      <c r="D111" s="207">
        <f>'общие характеристики'!D112</f>
        <v>0</v>
      </c>
      <c r="E111" s="208">
        <f>'общие характеристики'!E112</f>
        <v>0</v>
      </c>
      <c r="F111" s="207">
        <f>'общие характеристики'!F112</f>
        <v>0</v>
      </c>
      <c r="G111" s="207">
        <f>'общие характеристики'!G112</f>
        <v>0</v>
      </c>
      <c r="H111" s="207">
        <f>'общие характеристики'!H112</f>
        <v>0</v>
      </c>
      <c r="I111" s="207">
        <f>'общие характеристики'!I112</f>
        <v>0</v>
      </c>
      <c r="J111" s="207">
        <f>'общие характеристики'!J112</f>
        <v>0</v>
      </c>
      <c r="K111" s="207">
        <f>'общие характеристики'!K112</f>
        <v>0</v>
      </c>
      <c r="L111" s="207">
        <f>'общие характеристики'!L112</f>
        <v>0</v>
      </c>
      <c r="M111" s="209">
        <f>'общие характеристики'!M112</f>
        <v>0</v>
      </c>
      <c r="N111" s="209">
        <f>'общие характеристики'!N112</f>
        <v>0</v>
      </c>
      <c r="O111" s="210">
        <f>'общие характеристики'!O112</f>
        <v>0</v>
      </c>
      <c r="P111" s="211">
        <f>'общие характеристики'!P112</f>
        <v>0</v>
      </c>
      <c r="Q111" s="211">
        <f>'общие характеристики'!Q112</f>
        <v>0</v>
      </c>
      <c r="R111" s="212">
        <f>'общие характеристики'!R112</f>
        <v>0</v>
      </c>
      <c r="S111" s="213">
        <f>'общие характеристики'!AM112</f>
        <v>0</v>
      </c>
      <c r="T111" s="208">
        <f>'общие характеристики'!AN112</f>
        <v>0</v>
      </c>
      <c r="U111" s="208">
        <f>'общие характеристики'!AO112</f>
        <v>0</v>
      </c>
      <c r="V111" s="214">
        <f>'общие характеристики'!AP112</f>
        <v>0</v>
      </c>
    </row>
    <row r="112" spans="2:22" ht="15">
      <c r="B112" s="152">
        <v>97</v>
      </c>
      <c r="C112" s="207">
        <f>'общие характеристики'!C113</f>
        <v>0</v>
      </c>
      <c r="D112" s="207">
        <f>'общие характеристики'!D113</f>
        <v>0</v>
      </c>
      <c r="E112" s="208">
        <f>'общие характеристики'!E113</f>
        <v>0</v>
      </c>
      <c r="F112" s="207">
        <f>'общие характеристики'!F113</f>
        <v>0</v>
      </c>
      <c r="G112" s="207">
        <f>'общие характеристики'!G113</f>
        <v>0</v>
      </c>
      <c r="H112" s="207">
        <f>'общие характеристики'!H113</f>
        <v>0</v>
      </c>
      <c r="I112" s="207">
        <f>'общие характеристики'!I113</f>
        <v>0</v>
      </c>
      <c r="J112" s="207">
        <f>'общие характеристики'!J113</f>
        <v>0</v>
      </c>
      <c r="K112" s="207">
        <f>'общие характеристики'!K113</f>
        <v>0</v>
      </c>
      <c r="L112" s="207">
        <f>'общие характеристики'!L113</f>
        <v>0</v>
      </c>
      <c r="M112" s="209">
        <f>'общие характеристики'!M113</f>
        <v>0</v>
      </c>
      <c r="N112" s="209">
        <f>'общие характеристики'!N113</f>
        <v>0</v>
      </c>
      <c r="O112" s="210">
        <f>'общие характеристики'!O113</f>
        <v>0</v>
      </c>
      <c r="P112" s="211">
        <f>'общие характеристики'!P113</f>
        <v>0</v>
      </c>
      <c r="Q112" s="211">
        <f>'общие характеристики'!Q113</f>
        <v>0</v>
      </c>
      <c r="R112" s="212">
        <f>'общие характеристики'!R113</f>
        <v>0</v>
      </c>
      <c r="S112" s="213">
        <f>'общие характеристики'!AM113</f>
        <v>0</v>
      </c>
      <c r="T112" s="208">
        <f>'общие характеристики'!AN113</f>
        <v>0</v>
      </c>
      <c r="U112" s="208">
        <f>'общие характеристики'!AO113</f>
        <v>0</v>
      </c>
      <c r="V112" s="214">
        <f>'общие характеристики'!AP113</f>
        <v>0</v>
      </c>
    </row>
    <row r="113" spans="2:22" ht="15">
      <c r="B113" s="152">
        <v>98</v>
      </c>
      <c r="C113" s="207">
        <f>'общие характеристики'!C114</f>
        <v>0</v>
      </c>
      <c r="D113" s="207">
        <f>'общие характеристики'!D114</f>
        <v>0</v>
      </c>
      <c r="E113" s="208">
        <f>'общие характеристики'!E114</f>
        <v>0</v>
      </c>
      <c r="F113" s="207">
        <f>'общие характеристики'!F114</f>
        <v>0</v>
      </c>
      <c r="G113" s="207">
        <f>'общие характеристики'!G114</f>
        <v>0</v>
      </c>
      <c r="H113" s="207">
        <f>'общие характеристики'!H114</f>
        <v>0</v>
      </c>
      <c r="I113" s="207">
        <f>'общие характеристики'!I114</f>
        <v>0</v>
      </c>
      <c r="J113" s="207">
        <f>'общие характеристики'!J114</f>
        <v>0</v>
      </c>
      <c r="K113" s="207">
        <f>'общие характеристики'!K114</f>
        <v>0</v>
      </c>
      <c r="L113" s="207">
        <f>'общие характеристики'!L114</f>
        <v>0</v>
      </c>
      <c r="M113" s="209">
        <f>'общие характеристики'!M114</f>
        <v>0</v>
      </c>
      <c r="N113" s="209">
        <f>'общие характеристики'!N114</f>
        <v>0</v>
      </c>
      <c r="O113" s="210">
        <f>'общие характеристики'!O114</f>
        <v>0</v>
      </c>
      <c r="P113" s="211">
        <f>'общие характеристики'!P114</f>
        <v>0</v>
      </c>
      <c r="Q113" s="211">
        <f>'общие характеристики'!Q114</f>
        <v>0</v>
      </c>
      <c r="R113" s="212">
        <f>'общие характеристики'!R114</f>
        <v>0</v>
      </c>
      <c r="S113" s="213">
        <f>'общие характеристики'!AM114</f>
        <v>0</v>
      </c>
      <c r="T113" s="208">
        <f>'общие характеристики'!AN114</f>
        <v>0</v>
      </c>
      <c r="U113" s="208">
        <f>'общие характеристики'!AO114</f>
        <v>0</v>
      </c>
      <c r="V113" s="214">
        <f>'общие характеристики'!AP114</f>
        <v>0</v>
      </c>
    </row>
    <row r="114" spans="2:22" ht="15">
      <c r="B114" s="152">
        <v>99</v>
      </c>
      <c r="C114" s="207">
        <f>'общие характеристики'!C115</f>
        <v>0</v>
      </c>
      <c r="D114" s="207">
        <f>'общие характеристики'!D115</f>
        <v>0</v>
      </c>
      <c r="E114" s="208">
        <f>'общие характеристики'!E115</f>
        <v>0</v>
      </c>
      <c r="F114" s="207">
        <f>'общие характеристики'!F115</f>
        <v>0</v>
      </c>
      <c r="G114" s="207">
        <f>'общие характеристики'!G115</f>
        <v>0</v>
      </c>
      <c r="H114" s="207">
        <f>'общие характеристики'!H115</f>
        <v>0</v>
      </c>
      <c r="I114" s="207">
        <f>'общие характеристики'!I115</f>
        <v>0</v>
      </c>
      <c r="J114" s="207">
        <f>'общие характеристики'!J115</f>
        <v>0</v>
      </c>
      <c r="K114" s="207">
        <f>'общие характеристики'!K115</f>
        <v>0</v>
      </c>
      <c r="L114" s="207">
        <f>'общие характеристики'!L115</f>
        <v>0</v>
      </c>
      <c r="M114" s="209">
        <f>'общие характеристики'!M115</f>
        <v>0</v>
      </c>
      <c r="N114" s="209">
        <f>'общие характеристики'!N115</f>
        <v>0</v>
      </c>
      <c r="O114" s="210">
        <f>'общие характеристики'!O115</f>
        <v>0</v>
      </c>
      <c r="P114" s="211">
        <f>'общие характеристики'!P115</f>
        <v>0</v>
      </c>
      <c r="Q114" s="211">
        <f>'общие характеристики'!Q115</f>
        <v>0</v>
      </c>
      <c r="R114" s="212">
        <f>'общие характеристики'!R115</f>
        <v>0</v>
      </c>
      <c r="S114" s="213">
        <f>'общие характеристики'!AM115</f>
        <v>0</v>
      </c>
      <c r="T114" s="208">
        <f>'общие характеристики'!AN115</f>
        <v>0</v>
      </c>
      <c r="U114" s="208">
        <f>'общие характеристики'!AO115</f>
        <v>0</v>
      </c>
      <c r="V114" s="214">
        <f>'общие характеристики'!AP115</f>
        <v>0</v>
      </c>
    </row>
    <row r="115" spans="2:22" ht="15">
      <c r="B115" s="152">
        <v>100</v>
      </c>
      <c r="C115" s="207">
        <f>'общие характеристики'!C116</f>
        <v>0</v>
      </c>
      <c r="D115" s="207">
        <f>'общие характеристики'!D116</f>
        <v>0</v>
      </c>
      <c r="E115" s="208">
        <f>'общие характеристики'!E116</f>
        <v>0</v>
      </c>
      <c r="F115" s="207">
        <f>'общие характеристики'!F116</f>
        <v>0</v>
      </c>
      <c r="G115" s="207">
        <f>'общие характеристики'!G116</f>
        <v>0</v>
      </c>
      <c r="H115" s="207">
        <f>'общие характеристики'!H116</f>
        <v>0</v>
      </c>
      <c r="I115" s="207">
        <f>'общие характеристики'!I116</f>
        <v>0</v>
      </c>
      <c r="J115" s="207">
        <f>'общие характеристики'!J116</f>
        <v>0</v>
      </c>
      <c r="K115" s="207">
        <f>'общие характеристики'!K116</f>
        <v>0</v>
      </c>
      <c r="L115" s="207">
        <f>'общие характеристики'!L116</f>
        <v>0</v>
      </c>
      <c r="M115" s="209">
        <f>'общие характеристики'!M116</f>
        <v>0</v>
      </c>
      <c r="N115" s="209">
        <f>'общие характеристики'!N116</f>
        <v>0</v>
      </c>
      <c r="O115" s="210">
        <f>'общие характеристики'!O116</f>
        <v>0</v>
      </c>
      <c r="P115" s="211">
        <f>'общие характеристики'!P116</f>
        <v>0</v>
      </c>
      <c r="Q115" s="211">
        <f>'общие характеристики'!Q116</f>
        <v>0</v>
      </c>
      <c r="R115" s="212">
        <f>'общие характеристики'!R116</f>
        <v>0</v>
      </c>
      <c r="S115" s="213">
        <f>'общие характеристики'!AM116</f>
        <v>0</v>
      </c>
      <c r="T115" s="208">
        <f>'общие характеристики'!AN116</f>
        <v>0</v>
      </c>
      <c r="U115" s="208">
        <f>'общие характеристики'!AO116</f>
        <v>0</v>
      </c>
      <c r="V115" s="214">
        <f>'общие характеристики'!AP116</f>
        <v>0</v>
      </c>
    </row>
  </sheetData>
  <sheetProtection algorithmName="SHA-512" hashValue="6uvXLIP5yR9hBALoHtw9AEscxp3xJF5UoANaphr4OVafFTL/gLY+r6Q3biKEQ2GEAwvrNYQGlpXzduktY6Hr/w==" saltValue="IzGls0k6v7iQ+LgL6NkzMw==" spinCount="100000" sheet="1" objects="1" scenarios="1" formatRows="0" selectLockedCells="1"/>
  <mergeCells count="29">
    <mergeCell ref="B5:D5"/>
    <mergeCell ref="F5:I5"/>
    <mergeCell ref="U12:U13"/>
    <mergeCell ref="V12:V13"/>
    <mergeCell ref="B2:K2"/>
    <mergeCell ref="B3:L3"/>
    <mergeCell ref="B4:K4"/>
    <mergeCell ref="S9:V9"/>
    <mergeCell ref="S11:V11"/>
    <mergeCell ref="S12:S13"/>
    <mergeCell ref="T12:T13"/>
    <mergeCell ref="N11:N12"/>
    <mergeCell ref="O11:O13"/>
    <mergeCell ref="P11:P13"/>
    <mergeCell ref="Q11:Q13"/>
    <mergeCell ref="R11:R13"/>
    <mergeCell ref="B9:R9"/>
    <mergeCell ref="B11:B13"/>
    <mergeCell ref="C11:C13"/>
    <mergeCell ref="D11:D13"/>
    <mergeCell ref="E11:E13"/>
    <mergeCell ref="F11:F13"/>
    <mergeCell ref="G11:G13"/>
    <mergeCell ref="I11:I13"/>
    <mergeCell ref="J11:J13"/>
    <mergeCell ref="K11:K13"/>
    <mergeCell ref="L11:L13"/>
    <mergeCell ref="M11:M12"/>
    <mergeCell ref="H11:H13"/>
  </mergeCells>
  <conditionalFormatting sqref="C16:C74 K16:L74">
    <cfRule type="cellIs" priority="21" dxfId="3" operator="equal">
      <formula>"грунт"</formula>
    </cfRule>
  </conditionalFormatting>
  <conditionalFormatting sqref="S16:V74">
    <cfRule type="containsText" priority="17" dxfId="2" operator="containsText" text="превышают">
      <formula>NOT(ISERROR(SEARCH("превышают",S16)))</formula>
    </cfRule>
  </conditionalFormatting>
  <conditionalFormatting sqref="C75:C115 K75:L115">
    <cfRule type="cellIs" priority="4" dxfId="3" operator="equal">
      <formula>"грунт"</formula>
    </cfRule>
  </conditionalFormatting>
  <conditionalFormatting sqref="S75:V115">
    <cfRule type="containsText" priority="3" dxfId="2" operator="containsText" text="превышают">
      <formula>NOT(ISERROR(SEARCH("превышают",S75)))</formula>
    </cfRule>
  </conditionalFormatting>
  <dataValidations count="1">
    <dataValidation type="list" allowBlank="1" showInputMessage="1" showErrorMessage="1" sqref="C16:V115">
      <formula1>филиал</formula1>
    </dataValidation>
  </dataValidations>
  <printOptions/>
  <pageMargins left="0.7" right="0.7" top="0.75" bottom="0.75" header="0.3" footer="0.3"/>
  <pageSetup orientation="portrait" paperSize="9"/>
  <ignoredErrors>
    <ignoredError sqref="I16:V115 C16:G115" unlocked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06"/>
  <sheetViews>
    <sheetView zoomScale="80" zoomScaleNormal="80" workbookViewId="0" topLeftCell="A1">
      <selection activeCell="H6" sqref="H6"/>
    </sheetView>
  </sheetViews>
  <sheetFormatPr defaultColWidth="9.140625" defaultRowHeight="15"/>
  <cols>
    <col min="1" max="1" width="6.00390625" style="13" customWidth="1"/>
    <col min="2" max="2" width="9.140625" style="13" customWidth="1"/>
    <col min="3" max="3" width="26.00390625" style="13" customWidth="1"/>
    <col min="4" max="4" width="25.421875" style="13" customWidth="1"/>
    <col min="5" max="8" width="21.8515625" style="13" customWidth="1"/>
    <col min="9" max="9" width="27.00390625" style="13" customWidth="1"/>
    <col min="10" max="16384" width="9.140625" style="13" customWidth="1"/>
  </cols>
  <sheetData>
    <row r="1" ht="15.75" thickBot="1"/>
    <row r="2" spans="2:8" ht="15">
      <c r="B2" s="378" t="s">
        <v>159</v>
      </c>
      <c r="C2" s="379"/>
      <c r="D2" s="379"/>
      <c r="E2" s="379"/>
      <c r="F2" s="379"/>
      <c r="G2" s="379"/>
      <c r="H2" s="380"/>
    </row>
    <row r="3" spans="2:8" ht="15.75" thickBot="1">
      <c r="B3" s="381"/>
      <c r="C3" s="382"/>
      <c r="D3" s="382"/>
      <c r="E3" s="382"/>
      <c r="F3" s="382"/>
      <c r="G3" s="382"/>
      <c r="H3" s="383"/>
    </row>
    <row r="4" spans="5:9" ht="15.75" thickBot="1">
      <c r="E4" s="189">
        <f aca="true" t="shared" si="0" ref="E4:G4">SUM(E7:E106)-E6</f>
        <v>0</v>
      </c>
      <c r="F4" s="189">
        <f t="shared" si="0"/>
        <v>0</v>
      </c>
      <c r="G4" s="189">
        <f t="shared" si="0"/>
        <v>0</v>
      </c>
      <c r="H4" s="189">
        <f>SUM(H7:H106)-H6</f>
        <v>0</v>
      </c>
      <c r="I4" s="193" t="s">
        <v>160</v>
      </c>
    </row>
    <row r="5" spans="2:9" ht="33.75" customHeight="1" thickBot="1">
      <c r="B5" s="194" t="s">
        <v>2</v>
      </c>
      <c r="C5" s="195" t="s">
        <v>161</v>
      </c>
      <c r="D5" s="195" t="s">
        <v>116</v>
      </c>
      <c r="E5" s="195" t="s">
        <v>162</v>
      </c>
      <c r="F5" s="195" t="s">
        <v>163</v>
      </c>
      <c r="G5" s="195" t="s">
        <v>164</v>
      </c>
      <c r="H5" s="196" t="s">
        <v>165</v>
      </c>
      <c r="I5" s="193"/>
    </row>
    <row r="6" spans="2:8" ht="16.5" thickBot="1">
      <c r="B6" s="375" t="s">
        <v>152</v>
      </c>
      <c r="C6" s="376"/>
      <c r="D6" s="377"/>
      <c r="E6" s="190">
        <v>1</v>
      </c>
      <c r="F6" s="190">
        <f>ROUND(H6/1.18,2)</f>
        <v>0</v>
      </c>
      <c r="G6" s="191">
        <f>ROUND(F6*0.18,2)</f>
        <v>0</v>
      </c>
      <c r="H6" s="192"/>
    </row>
    <row r="7" spans="2:8" ht="15">
      <c r="B7" s="197" t="str">
        <f>'общие характеристики'!C17</f>
        <v>ПФ</v>
      </c>
      <c r="C7" s="197" t="str">
        <f>'общие характеристики'!D17</f>
        <v>АТСК 50/200 50N д.Нестюково д</v>
      </c>
      <c r="D7" s="197" t="str">
        <f>'общие характеристики'!E17</f>
        <v>2155922</v>
      </c>
      <c r="E7" s="188">
        <f>IF('общие характеристики'!AI17&gt;0,'общие характеристики'!AI17/'общие характеристики'!$AI$16,0)</f>
        <v>1</v>
      </c>
      <c r="F7" s="188">
        <f>ROUND(E7*$F$6,2)</f>
        <v>0</v>
      </c>
      <c r="G7" s="188">
        <f>ROUND(F7*0.18,2)</f>
        <v>0</v>
      </c>
      <c r="H7" s="188">
        <f>F7+G7</f>
        <v>0</v>
      </c>
    </row>
    <row r="8" spans="2:8" ht="15">
      <c r="B8" s="198">
        <f>'общие характеристики'!C18</f>
        <v>0</v>
      </c>
      <c r="C8" s="198">
        <f>'общие характеристики'!D18</f>
        <v>0</v>
      </c>
      <c r="D8" s="198">
        <f>'общие характеристики'!E18</f>
        <v>0</v>
      </c>
      <c r="E8" s="187">
        <f>IF('общие характеристики'!AI18&gt;0,'общие характеристики'!AI18/'общие характеристики'!$AI$16,0)</f>
        <v>0</v>
      </c>
      <c r="F8" s="187">
        <f aca="true" t="shared" si="1" ref="F8:F71">ROUND(E8*$F$6,2)</f>
        <v>0</v>
      </c>
      <c r="G8" s="187">
        <f aca="true" t="shared" si="2" ref="G8:G71">ROUND(F8*0.18,2)</f>
        <v>0</v>
      </c>
      <c r="H8" s="187">
        <f aca="true" t="shared" si="3" ref="H8:H71">F8+G8</f>
        <v>0</v>
      </c>
    </row>
    <row r="9" spans="2:8" ht="15">
      <c r="B9" s="198">
        <f>'общие характеристики'!C19</f>
        <v>0</v>
      </c>
      <c r="C9" s="198">
        <f>'общие характеристики'!D19</f>
        <v>0</v>
      </c>
      <c r="D9" s="198">
        <f>'общие характеристики'!E19</f>
        <v>0</v>
      </c>
      <c r="E9" s="187">
        <f>IF('общие характеристики'!AI19&gt;0,'общие характеристики'!AI19/'общие характеристики'!$AI$16,0)</f>
        <v>0</v>
      </c>
      <c r="F9" s="187">
        <f t="shared" si="1"/>
        <v>0</v>
      </c>
      <c r="G9" s="187">
        <f t="shared" si="2"/>
        <v>0</v>
      </c>
      <c r="H9" s="187">
        <f t="shared" si="3"/>
        <v>0</v>
      </c>
    </row>
    <row r="10" spans="2:8" ht="15">
      <c r="B10" s="198">
        <f>'общие характеристики'!C20</f>
        <v>0</v>
      </c>
      <c r="C10" s="198">
        <f>'общие характеристики'!D20</f>
        <v>0</v>
      </c>
      <c r="D10" s="198">
        <f>'общие характеристики'!E20</f>
        <v>0</v>
      </c>
      <c r="E10" s="187">
        <f>IF('общие характеристики'!AI20&gt;0,'общие характеристики'!AI20/'общие характеристики'!$AI$16,0)</f>
        <v>0</v>
      </c>
      <c r="F10" s="187">
        <f t="shared" si="1"/>
        <v>0</v>
      </c>
      <c r="G10" s="187">
        <f t="shared" si="2"/>
        <v>0</v>
      </c>
      <c r="H10" s="187">
        <f t="shared" si="3"/>
        <v>0</v>
      </c>
    </row>
    <row r="11" spans="2:8" ht="15">
      <c r="B11" s="198">
        <f>'общие характеристики'!C21</f>
        <v>0</v>
      </c>
      <c r="C11" s="198">
        <f>'общие характеристики'!D21</f>
        <v>0</v>
      </c>
      <c r="D11" s="198">
        <f>'общие характеристики'!E21</f>
        <v>0</v>
      </c>
      <c r="E11" s="187">
        <f>IF('общие характеристики'!AI21&gt;0,'общие характеристики'!AI21/'общие характеристики'!$AI$16,0)</f>
        <v>0</v>
      </c>
      <c r="F11" s="187">
        <f t="shared" si="1"/>
        <v>0</v>
      </c>
      <c r="G11" s="187">
        <f t="shared" si="2"/>
        <v>0</v>
      </c>
      <c r="H11" s="187">
        <f t="shared" si="3"/>
        <v>0</v>
      </c>
    </row>
    <row r="12" spans="2:8" ht="15">
      <c r="B12" s="198">
        <f>'общие характеристики'!C22</f>
        <v>0</v>
      </c>
      <c r="C12" s="198">
        <f>'общие характеристики'!D22</f>
        <v>0</v>
      </c>
      <c r="D12" s="198">
        <f>'общие характеристики'!E22</f>
        <v>0</v>
      </c>
      <c r="E12" s="187">
        <f>IF('общие характеристики'!AI22&gt;0,'общие характеристики'!AI22/'общие характеристики'!$AI$16,0)</f>
        <v>0</v>
      </c>
      <c r="F12" s="187">
        <f t="shared" si="1"/>
        <v>0</v>
      </c>
      <c r="G12" s="187">
        <f t="shared" si="2"/>
        <v>0</v>
      </c>
      <c r="H12" s="187">
        <f t="shared" si="3"/>
        <v>0</v>
      </c>
    </row>
    <row r="13" spans="2:8" ht="15">
      <c r="B13" s="198">
        <f>'общие характеристики'!C23</f>
        <v>0</v>
      </c>
      <c r="C13" s="198">
        <f>'общие характеристики'!D23</f>
        <v>0</v>
      </c>
      <c r="D13" s="198">
        <f>'общие характеристики'!E23</f>
        <v>0</v>
      </c>
      <c r="E13" s="187">
        <f>IF('общие характеристики'!AI23&gt;0,'общие характеристики'!AI23/'общие характеристики'!$AI$16,0)</f>
        <v>0</v>
      </c>
      <c r="F13" s="187">
        <f t="shared" si="1"/>
        <v>0</v>
      </c>
      <c r="G13" s="187">
        <f t="shared" si="2"/>
        <v>0</v>
      </c>
      <c r="H13" s="187">
        <f t="shared" si="3"/>
        <v>0</v>
      </c>
    </row>
    <row r="14" spans="2:8" ht="15">
      <c r="B14" s="198">
        <f>'общие характеристики'!C24</f>
        <v>0</v>
      </c>
      <c r="C14" s="198">
        <f>'общие характеристики'!D24</f>
        <v>0</v>
      </c>
      <c r="D14" s="198">
        <f>'общие характеристики'!E24</f>
        <v>0</v>
      </c>
      <c r="E14" s="187">
        <f>IF('общие характеристики'!AI24&gt;0,'общие характеристики'!AI24/'общие характеристики'!$AI$16,0)</f>
        <v>0</v>
      </c>
      <c r="F14" s="187">
        <f t="shared" si="1"/>
        <v>0</v>
      </c>
      <c r="G14" s="187">
        <f t="shared" si="2"/>
        <v>0</v>
      </c>
      <c r="H14" s="187">
        <f t="shared" si="3"/>
        <v>0</v>
      </c>
    </row>
    <row r="15" spans="2:8" ht="15">
      <c r="B15" s="198">
        <f>'общие характеристики'!C25</f>
        <v>0</v>
      </c>
      <c r="C15" s="198">
        <f>'общие характеристики'!D25</f>
        <v>0</v>
      </c>
      <c r="D15" s="198">
        <f>'общие характеристики'!E25</f>
        <v>0</v>
      </c>
      <c r="E15" s="187">
        <f>IF('общие характеристики'!AI25&gt;0,'общие характеристики'!AI25/'общие характеристики'!$AI$16,0)</f>
        <v>0</v>
      </c>
      <c r="F15" s="187">
        <f t="shared" si="1"/>
        <v>0</v>
      </c>
      <c r="G15" s="187">
        <f t="shared" si="2"/>
        <v>0</v>
      </c>
      <c r="H15" s="187">
        <f t="shared" si="3"/>
        <v>0</v>
      </c>
    </row>
    <row r="16" spans="2:8" ht="15">
      <c r="B16" s="198">
        <f>'общие характеристики'!C26</f>
        <v>0</v>
      </c>
      <c r="C16" s="198">
        <f>'общие характеристики'!D26</f>
        <v>0</v>
      </c>
      <c r="D16" s="198">
        <f>'общие характеристики'!E26</f>
        <v>0</v>
      </c>
      <c r="E16" s="187">
        <f>IF('общие характеристики'!AI26&gt;0,'общие характеристики'!AI26/'общие характеристики'!$AI$16,0)</f>
        <v>0</v>
      </c>
      <c r="F16" s="187">
        <f t="shared" si="1"/>
        <v>0</v>
      </c>
      <c r="G16" s="187">
        <f t="shared" si="2"/>
        <v>0</v>
      </c>
      <c r="H16" s="187">
        <f t="shared" si="3"/>
        <v>0</v>
      </c>
    </row>
    <row r="17" spans="2:8" ht="15">
      <c r="B17" s="198">
        <f>'общие характеристики'!C27</f>
        <v>0</v>
      </c>
      <c r="C17" s="198">
        <f>'общие характеристики'!D27</f>
        <v>0</v>
      </c>
      <c r="D17" s="198">
        <f>'общие характеристики'!E27</f>
        <v>0</v>
      </c>
      <c r="E17" s="187">
        <f>IF('общие характеристики'!AI27&gt;0,'общие характеристики'!AI27/'общие характеристики'!$AI$16,0)</f>
        <v>0</v>
      </c>
      <c r="F17" s="187">
        <f t="shared" si="1"/>
        <v>0</v>
      </c>
      <c r="G17" s="187">
        <f t="shared" si="2"/>
        <v>0</v>
      </c>
      <c r="H17" s="187">
        <f t="shared" si="3"/>
        <v>0</v>
      </c>
    </row>
    <row r="18" spans="2:8" ht="15">
      <c r="B18" s="198">
        <f>'общие характеристики'!C28</f>
        <v>0</v>
      </c>
      <c r="C18" s="198">
        <f>'общие характеристики'!D28</f>
        <v>0</v>
      </c>
      <c r="D18" s="198">
        <f>'общие характеристики'!E28</f>
        <v>0</v>
      </c>
      <c r="E18" s="187">
        <f>IF('общие характеристики'!AI28&gt;0,'общие характеристики'!AI28/'общие характеристики'!$AI$16,0)</f>
        <v>0</v>
      </c>
      <c r="F18" s="187">
        <f t="shared" si="1"/>
        <v>0</v>
      </c>
      <c r="G18" s="187">
        <f t="shared" si="2"/>
        <v>0</v>
      </c>
      <c r="H18" s="187">
        <f t="shared" si="3"/>
        <v>0</v>
      </c>
    </row>
    <row r="19" spans="2:8" ht="15">
      <c r="B19" s="198">
        <f>'общие характеристики'!C29</f>
        <v>0</v>
      </c>
      <c r="C19" s="198">
        <f>'общие характеристики'!D29</f>
        <v>0</v>
      </c>
      <c r="D19" s="198">
        <f>'общие характеристики'!E29</f>
        <v>0</v>
      </c>
      <c r="E19" s="187">
        <f>IF('общие характеристики'!AI29&gt;0,'общие характеристики'!AI29/'общие характеристики'!$AI$16,0)</f>
        <v>0</v>
      </c>
      <c r="F19" s="187">
        <f t="shared" si="1"/>
        <v>0</v>
      </c>
      <c r="G19" s="187">
        <f t="shared" si="2"/>
        <v>0</v>
      </c>
      <c r="H19" s="187">
        <f t="shared" si="3"/>
        <v>0</v>
      </c>
    </row>
    <row r="20" spans="2:8" ht="15">
      <c r="B20" s="198">
        <f>'общие характеристики'!C30</f>
        <v>0</v>
      </c>
      <c r="C20" s="198">
        <f>'общие характеристики'!D30</f>
        <v>0</v>
      </c>
      <c r="D20" s="198">
        <f>'общие характеристики'!E30</f>
        <v>0</v>
      </c>
      <c r="E20" s="187">
        <f>IF('общие характеристики'!AI30&gt;0,'общие характеристики'!AI30/'общие характеристики'!$AI$16,0)</f>
        <v>0</v>
      </c>
      <c r="F20" s="187">
        <f t="shared" si="1"/>
        <v>0</v>
      </c>
      <c r="G20" s="187">
        <f t="shared" si="2"/>
        <v>0</v>
      </c>
      <c r="H20" s="187">
        <f t="shared" si="3"/>
        <v>0</v>
      </c>
    </row>
    <row r="21" spans="2:8" ht="15">
      <c r="B21" s="198">
        <f>'общие характеристики'!C31</f>
        <v>0</v>
      </c>
      <c r="C21" s="198">
        <f>'общие характеристики'!D31</f>
        <v>0</v>
      </c>
      <c r="D21" s="198">
        <f>'общие характеристики'!E31</f>
        <v>0</v>
      </c>
      <c r="E21" s="187">
        <f>IF('общие характеристики'!AI31&gt;0,'общие характеристики'!AI31/'общие характеристики'!$AI$16,0)</f>
        <v>0</v>
      </c>
      <c r="F21" s="187">
        <f t="shared" si="1"/>
        <v>0</v>
      </c>
      <c r="G21" s="187">
        <f t="shared" si="2"/>
        <v>0</v>
      </c>
      <c r="H21" s="187">
        <f t="shared" si="3"/>
        <v>0</v>
      </c>
    </row>
    <row r="22" spans="2:8" ht="15">
      <c r="B22" s="198">
        <f>'общие характеристики'!C32</f>
        <v>0</v>
      </c>
      <c r="C22" s="198">
        <f>'общие характеристики'!D32</f>
        <v>0</v>
      </c>
      <c r="D22" s="198">
        <f>'общие характеристики'!E32</f>
        <v>0</v>
      </c>
      <c r="E22" s="187">
        <f>IF('общие характеристики'!AI32&gt;0,'общие характеристики'!AI32/'общие характеристики'!$AI$16,0)</f>
        <v>0</v>
      </c>
      <c r="F22" s="187">
        <f t="shared" si="1"/>
        <v>0</v>
      </c>
      <c r="G22" s="187">
        <f t="shared" si="2"/>
        <v>0</v>
      </c>
      <c r="H22" s="187">
        <f t="shared" si="3"/>
        <v>0</v>
      </c>
    </row>
    <row r="23" spans="2:8" ht="15">
      <c r="B23" s="198">
        <f>'общие характеристики'!C33</f>
        <v>0</v>
      </c>
      <c r="C23" s="198">
        <f>'общие характеристики'!D33</f>
        <v>0</v>
      </c>
      <c r="D23" s="198">
        <f>'общие характеристики'!E33</f>
        <v>0</v>
      </c>
      <c r="E23" s="187">
        <f>IF('общие характеристики'!AI33&gt;0,'общие характеристики'!AI33/'общие характеристики'!$AI$16,0)</f>
        <v>0</v>
      </c>
      <c r="F23" s="187">
        <f t="shared" si="1"/>
        <v>0</v>
      </c>
      <c r="G23" s="187">
        <f t="shared" si="2"/>
        <v>0</v>
      </c>
      <c r="H23" s="187">
        <f t="shared" si="3"/>
        <v>0</v>
      </c>
    </row>
    <row r="24" spans="2:8" ht="15">
      <c r="B24" s="198">
        <f>'общие характеристики'!C34</f>
        <v>0</v>
      </c>
      <c r="C24" s="198">
        <f>'общие характеристики'!D34</f>
        <v>0</v>
      </c>
      <c r="D24" s="198">
        <f>'общие характеристики'!E34</f>
        <v>0</v>
      </c>
      <c r="E24" s="187">
        <f>IF('общие характеристики'!AI34&gt;0,'общие характеристики'!AI34/'общие характеристики'!$AI$16,0)</f>
        <v>0</v>
      </c>
      <c r="F24" s="187">
        <f t="shared" si="1"/>
        <v>0</v>
      </c>
      <c r="G24" s="187">
        <f t="shared" si="2"/>
        <v>0</v>
      </c>
      <c r="H24" s="187">
        <f t="shared" si="3"/>
        <v>0</v>
      </c>
    </row>
    <row r="25" spans="2:8" ht="15">
      <c r="B25" s="198">
        <f>'общие характеристики'!C35</f>
        <v>0</v>
      </c>
      <c r="C25" s="198">
        <f>'общие характеристики'!D35</f>
        <v>0</v>
      </c>
      <c r="D25" s="198">
        <f>'общие характеристики'!E35</f>
        <v>0</v>
      </c>
      <c r="E25" s="187">
        <f>IF('общие характеристики'!AI35&gt;0,'общие характеристики'!AI35/'общие характеристики'!$AI$16,0)</f>
        <v>0</v>
      </c>
      <c r="F25" s="187">
        <f t="shared" si="1"/>
        <v>0</v>
      </c>
      <c r="G25" s="187">
        <f t="shared" si="2"/>
        <v>0</v>
      </c>
      <c r="H25" s="187">
        <f t="shared" si="3"/>
        <v>0</v>
      </c>
    </row>
    <row r="26" spans="2:8" ht="15">
      <c r="B26" s="198">
        <f>'общие характеристики'!C36</f>
        <v>0</v>
      </c>
      <c r="C26" s="198">
        <f>'общие характеристики'!D36</f>
        <v>0</v>
      </c>
      <c r="D26" s="198">
        <f>'общие характеристики'!E36</f>
        <v>0</v>
      </c>
      <c r="E26" s="187">
        <f>IF('общие характеристики'!AI36&gt;0,'общие характеристики'!AI36/'общие характеристики'!$AI$16,0)</f>
        <v>0</v>
      </c>
      <c r="F26" s="187">
        <f t="shared" si="1"/>
        <v>0</v>
      </c>
      <c r="G26" s="187">
        <f t="shared" si="2"/>
        <v>0</v>
      </c>
      <c r="H26" s="187">
        <f t="shared" si="3"/>
        <v>0</v>
      </c>
    </row>
    <row r="27" spans="2:8" ht="15">
      <c r="B27" s="198">
        <f>'общие характеристики'!C37</f>
        <v>0</v>
      </c>
      <c r="C27" s="198">
        <f>'общие характеристики'!D37</f>
        <v>0</v>
      </c>
      <c r="D27" s="198">
        <f>'общие характеристики'!E37</f>
        <v>0</v>
      </c>
      <c r="E27" s="187">
        <f>IF('общие характеристики'!AI37&gt;0,'общие характеристики'!AI37/'общие характеристики'!$AI$16,0)</f>
        <v>0</v>
      </c>
      <c r="F27" s="187">
        <f t="shared" si="1"/>
        <v>0</v>
      </c>
      <c r="G27" s="187">
        <f t="shared" si="2"/>
        <v>0</v>
      </c>
      <c r="H27" s="187">
        <f t="shared" si="3"/>
        <v>0</v>
      </c>
    </row>
    <row r="28" spans="2:8" ht="15">
      <c r="B28" s="198">
        <f>'общие характеристики'!C38</f>
        <v>0</v>
      </c>
      <c r="C28" s="198">
        <f>'общие характеристики'!D38</f>
        <v>0</v>
      </c>
      <c r="D28" s="198">
        <f>'общие характеристики'!E38</f>
        <v>0</v>
      </c>
      <c r="E28" s="187">
        <f>IF('общие характеристики'!AI38&gt;0,'общие характеристики'!AI38/'общие характеристики'!$AI$16,0)</f>
        <v>0</v>
      </c>
      <c r="F28" s="187">
        <f t="shared" si="1"/>
        <v>0</v>
      </c>
      <c r="G28" s="187">
        <f t="shared" si="2"/>
        <v>0</v>
      </c>
      <c r="H28" s="187">
        <f t="shared" si="3"/>
        <v>0</v>
      </c>
    </row>
    <row r="29" spans="2:8" ht="15">
      <c r="B29" s="198">
        <f>'общие характеристики'!C39</f>
        <v>0</v>
      </c>
      <c r="C29" s="198">
        <f>'общие характеристики'!D39</f>
        <v>0</v>
      </c>
      <c r="D29" s="198">
        <f>'общие характеристики'!E39</f>
        <v>0</v>
      </c>
      <c r="E29" s="187">
        <f>IF('общие характеристики'!AI39&gt;0,'общие характеристики'!AI39/'общие характеристики'!$AI$16,0)</f>
        <v>0</v>
      </c>
      <c r="F29" s="187">
        <f t="shared" si="1"/>
        <v>0</v>
      </c>
      <c r="G29" s="187">
        <f t="shared" si="2"/>
        <v>0</v>
      </c>
      <c r="H29" s="187">
        <f t="shared" si="3"/>
        <v>0</v>
      </c>
    </row>
    <row r="30" spans="2:8" ht="15">
      <c r="B30" s="198">
        <f>'общие характеристики'!C40</f>
        <v>0</v>
      </c>
      <c r="C30" s="198">
        <f>'общие характеристики'!D40</f>
        <v>0</v>
      </c>
      <c r="D30" s="198">
        <f>'общие характеристики'!E40</f>
        <v>0</v>
      </c>
      <c r="E30" s="187">
        <f>IF('общие характеристики'!AI40&gt;0,'общие характеристики'!AI40/'общие характеристики'!$AI$16,0)</f>
        <v>0</v>
      </c>
      <c r="F30" s="187">
        <f t="shared" si="1"/>
        <v>0</v>
      </c>
      <c r="G30" s="187">
        <f t="shared" si="2"/>
        <v>0</v>
      </c>
      <c r="H30" s="187">
        <f t="shared" si="3"/>
        <v>0</v>
      </c>
    </row>
    <row r="31" spans="2:8" ht="15">
      <c r="B31" s="198">
        <f>'общие характеристики'!C41</f>
        <v>0</v>
      </c>
      <c r="C31" s="198">
        <f>'общие характеристики'!D41</f>
        <v>0</v>
      </c>
      <c r="D31" s="198">
        <f>'общие характеристики'!E41</f>
        <v>0</v>
      </c>
      <c r="E31" s="187">
        <f>IF('общие характеристики'!AI41&gt;0,'общие характеристики'!AI41/'общие характеристики'!$AI$16,0)</f>
        <v>0</v>
      </c>
      <c r="F31" s="187">
        <f t="shared" si="1"/>
        <v>0</v>
      </c>
      <c r="G31" s="187">
        <f t="shared" si="2"/>
        <v>0</v>
      </c>
      <c r="H31" s="187">
        <f t="shared" si="3"/>
        <v>0</v>
      </c>
    </row>
    <row r="32" spans="2:8" ht="15">
      <c r="B32" s="198">
        <f>'общие характеристики'!C42</f>
        <v>0</v>
      </c>
      <c r="C32" s="198">
        <f>'общие характеристики'!D42</f>
        <v>0</v>
      </c>
      <c r="D32" s="198">
        <f>'общие характеристики'!E42</f>
        <v>0</v>
      </c>
      <c r="E32" s="187">
        <f>IF('общие характеристики'!AI42&gt;0,'общие характеристики'!AI42/'общие характеристики'!$AI$16,0)</f>
        <v>0</v>
      </c>
      <c r="F32" s="187">
        <f t="shared" si="1"/>
        <v>0</v>
      </c>
      <c r="G32" s="187">
        <f t="shared" si="2"/>
        <v>0</v>
      </c>
      <c r="H32" s="187">
        <f t="shared" si="3"/>
        <v>0</v>
      </c>
    </row>
    <row r="33" spans="2:8" ht="15">
      <c r="B33" s="198">
        <f>'общие характеристики'!C43</f>
        <v>0</v>
      </c>
      <c r="C33" s="198">
        <f>'общие характеристики'!D43</f>
        <v>0</v>
      </c>
      <c r="D33" s="198">
        <f>'общие характеристики'!E43</f>
        <v>0</v>
      </c>
      <c r="E33" s="187">
        <f>IF('общие характеристики'!AI43&gt;0,'общие характеристики'!AI43/'общие характеристики'!$AI$16,0)</f>
        <v>0</v>
      </c>
      <c r="F33" s="187">
        <f t="shared" si="1"/>
        <v>0</v>
      </c>
      <c r="G33" s="187">
        <f t="shared" si="2"/>
        <v>0</v>
      </c>
      <c r="H33" s="187">
        <f t="shared" si="3"/>
        <v>0</v>
      </c>
    </row>
    <row r="34" spans="2:8" ht="15">
      <c r="B34" s="198">
        <f>'общие характеристики'!C44</f>
        <v>0</v>
      </c>
      <c r="C34" s="198">
        <f>'общие характеристики'!D44</f>
        <v>0</v>
      </c>
      <c r="D34" s="198">
        <f>'общие характеристики'!E44</f>
        <v>0</v>
      </c>
      <c r="E34" s="187">
        <f>IF('общие характеристики'!AI44&gt;0,'общие характеристики'!AI44/'общие характеристики'!$AI$16,0)</f>
        <v>0</v>
      </c>
      <c r="F34" s="187">
        <f t="shared" si="1"/>
        <v>0</v>
      </c>
      <c r="G34" s="187">
        <f t="shared" si="2"/>
        <v>0</v>
      </c>
      <c r="H34" s="187">
        <f t="shared" si="3"/>
        <v>0</v>
      </c>
    </row>
    <row r="35" spans="2:8" ht="15">
      <c r="B35" s="198">
        <f>'общие характеристики'!C45</f>
        <v>0</v>
      </c>
      <c r="C35" s="198">
        <f>'общие характеристики'!D45</f>
        <v>0</v>
      </c>
      <c r="D35" s="198">
        <f>'общие характеристики'!E45</f>
        <v>0</v>
      </c>
      <c r="E35" s="187">
        <f>IF('общие характеристики'!AI45&gt;0,'общие характеристики'!AI45/'общие характеристики'!$AI$16,0)</f>
        <v>0</v>
      </c>
      <c r="F35" s="187">
        <f t="shared" si="1"/>
        <v>0</v>
      </c>
      <c r="G35" s="187">
        <f t="shared" si="2"/>
        <v>0</v>
      </c>
      <c r="H35" s="187">
        <f t="shared" si="3"/>
        <v>0</v>
      </c>
    </row>
    <row r="36" spans="2:8" ht="15">
      <c r="B36" s="198">
        <f>'общие характеристики'!C46</f>
        <v>0</v>
      </c>
      <c r="C36" s="198">
        <f>'общие характеристики'!D46</f>
        <v>0</v>
      </c>
      <c r="D36" s="198">
        <f>'общие характеристики'!E46</f>
        <v>0</v>
      </c>
      <c r="E36" s="187">
        <f>IF('общие характеристики'!AI46&gt;0,'общие характеристики'!AI46/'общие характеристики'!$AI$16,0)</f>
        <v>0</v>
      </c>
      <c r="F36" s="187">
        <f t="shared" si="1"/>
        <v>0</v>
      </c>
      <c r="G36" s="187">
        <f t="shared" si="2"/>
        <v>0</v>
      </c>
      <c r="H36" s="187">
        <f t="shared" si="3"/>
        <v>0</v>
      </c>
    </row>
    <row r="37" spans="2:8" ht="15">
      <c r="B37" s="198">
        <f>'общие характеристики'!C47</f>
        <v>0</v>
      </c>
      <c r="C37" s="198">
        <f>'общие характеристики'!D47</f>
        <v>0</v>
      </c>
      <c r="D37" s="198">
        <f>'общие характеристики'!E47</f>
        <v>0</v>
      </c>
      <c r="E37" s="187">
        <f>IF('общие характеристики'!AI47&gt;0,'общие характеристики'!AI47/'общие характеристики'!$AI$16,0)</f>
        <v>0</v>
      </c>
      <c r="F37" s="187">
        <f t="shared" si="1"/>
        <v>0</v>
      </c>
      <c r="G37" s="187">
        <f t="shared" si="2"/>
        <v>0</v>
      </c>
      <c r="H37" s="187">
        <f t="shared" si="3"/>
        <v>0</v>
      </c>
    </row>
    <row r="38" spans="2:8" ht="15">
      <c r="B38" s="198">
        <f>'общие характеристики'!C48</f>
        <v>0</v>
      </c>
      <c r="C38" s="198">
        <f>'общие характеристики'!D48</f>
        <v>0</v>
      </c>
      <c r="D38" s="198">
        <f>'общие характеристики'!E48</f>
        <v>0</v>
      </c>
      <c r="E38" s="187">
        <f>IF('общие характеристики'!AI48&gt;0,'общие характеристики'!AI48/'общие характеристики'!$AI$16,0)</f>
        <v>0</v>
      </c>
      <c r="F38" s="187">
        <f t="shared" si="1"/>
        <v>0</v>
      </c>
      <c r="G38" s="187">
        <f t="shared" si="2"/>
        <v>0</v>
      </c>
      <c r="H38" s="187">
        <f t="shared" si="3"/>
        <v>0</v>
      </c>
    </row>
    <row r="39" spans="2:8" ht="15">
      <c r="B39" s="198">
        <f>'общие характеристики'!C49</f>
        <v>0</v>
      </c>
      <c r="C39" s="198">
        <f>'общие характеристики'!D49</f>
        <v>0</v>
      </c>
      <c r="D39" s="198">
        <f>'общие характеристики'!E49</f>
        <v>0</v>
      </c>
      <c r="E39" s="187">
        <f>IF('общие характеристики'!AI49&gt;0,'общие характеристики'!AI49/'общие характеристики'!$AI$16,0)</f>
        <v>0</v>
      </c>
      <c r="F39" s="187">
        <f t="shared" si="1"/>
        <v>0</v>
      </c>
      <c r="G39" s="187">
        <f t="shared" si="2"/>
        <v>0</v>
      </c>
      <c r="H39" s="187">
        <f t="shared" si="3"/>
        <v>0</v>
      </c>
    </row>
    <row r="40" spans="2:8" ht="15">
      <c r="B40" s="198">
        <f>'общие характеристики'!C50</f>
        <v>0</v>
      </c>
      <c r="C40" s="198">
        <f>'общие характеристики'!D50</f>
        <v>0</v>
      </c>
      <c r="D40" s="198">
        <f>'общие характеристики'!E50</f>
        <v>0</v>
      </c>
      <c r="E40" s="187">
        <f>IF('общие характеристики'!AI50&gt;0,'общие характеристики'!AI50/'общие характеристики'!$AI$16,0)</f>
        <v>0</v>
      </c>
      <c r="F40" s="187">
        <f t="shared" si="1"/>
        <v>0</v>
      </c>
      <c r="G40" s="187">
        <f t="shared" si="2"/>
        <v>0</v>
      </c>
      <c r="H40" s="187">
        <f t="shared" si="3"/>
        <v>0</v>
      </c>
    </row>
    <row r="41" spans="2:8" ht="15">
      <c r="B41" s="198">
        <f>'общие характеристики'!C51</f>
        <v>0</v>
      </c>
      <c r="C41" s="198">
        <f>'общие характеристики'!D51</f>
        <v>0</v>
      </c>
      <c r="D41" s="198">
        <f>'общие характеристики'!E51</f>
        <v>0</v>
      </c>
      <c r="E41" s="187">
        <f>IF('общие характеристики'!AI51&gt;0,'общие характеристики'!AI51/'общие характеристики'!$AI$16,0)</f>
        <v>0</v>
      </c>
      <c r="F41" s="187">
        <f t="shared" si="1"/>
        <v>0</v>
      </c>
      <c r="G41" s="187">
        <f t="shared" si="2"/>
        <v>0</v>
      </c>
      <c r="H41" s="187">
        <f t="shared" si="3"/>
        <v>0</v>
      </c>
    </row>
    <row r="42" spans="2:8" ht="15">
      <c r="B42" s="198">
        <f>'общие характеристики'!C52</f>
        <v>0</v>
      </c>
      <c r="C42" s="198">
        <f>'общие характеристики'!D52</f>
        <v>0</v>
      </c>
      <c r="D42" s="198">
        <f>'общие характеристики'!E52</f>
        <v>0</v>
      </c>
      <c r="E42" s="187">
        <f>IF('общие характеристики'!AI52&gt;0,'общие характеристики'!AI52/'общие характеристики'!$AI$16,0)</f>
        <v>0</v>
      </c>
      <c r="F42" s="187">
        <f t="shared" si="1"/>
        <v>0</v>
      </c>
      <c r="G42" s="187">
        <f t="shared" si="2"/>
        <v>0</v>
      </c>
      <c r="H42" s="187">
        <f t="shared" si="3"/>
        <v>0</v>
      </c>
    </row>
    <row r="43" spans="2:8" ht="15">
      <c r="B43" s="198">
        <f>'общие характеристики'!C53</f>
        <v>0</v>
      </c>
      <c r="C43" s="198">
        <f>'общие характеристики'!D53</f>
        <v>0</v>
      </c>
      <c r="D43" s="198">
        <f>'общие характеристики'!E53</f>
        <v>0</v>
      </c>
      <c r="E43" s="187">
        <f>IF('общие характеристики'!AI53&gt;0,'общие характеристики'!AI53/'общие характеристики'!$AI$16,0)</f>
        <v>0</v>
      </c>
      <c r="F43" s="187">
        <f t="shared" si="1"/>
        <v>0</v>
      </c>
      <c r="G43" s="187">
        <f t="shared" si="2"/>
        <v>0</v>
      </c>
      <c r="H43" s="187">
        <f t="shared" si="3"/>
        <v>0</v>
      </c>
    </row>
    <row r="44" spans="2:8" ht="15">
      <c r="B44" s="198">
        <f>'общие характеристики'!C54</f>
        <v>0</v>
      </c>
      <c r="C44" s="198">
        <f>'общие характеристики'!D54</f>
        <v>0</v>
      </c>
      <c r="D44" s="198">
        <f>'общие характеристики'!E54</f>
        <v>0</v>
      </c>
      <c r="E44" s="187">
        <f>IF('общие характеристики'!AI54&gt;0,'общие характеристики'!AI54/'общие характеристики'!$AI$16,0)</f>
        <v>0</v>
      </c>
      <c r="F44" s="187">
        <f t="shared" si="1"/>
        <v>0</v>
      </c>
      <c r="G44" s="187">
        <f t="shared" si="2"/>
        <v>0</v>
      </c>
      <c r="H44" s="187">
        <f t="shared" si="3"/>
        <v>0</v>
      </c>
    </row>
    <row r="45" spans="2:8" ht="15">
      <c r="B45" s="198">
        <f>'общие характеристики'!C55</f>
        <v>0</v>
      </c>
      <c r="C45" s="198">
        <f>'общие характеристики'!D55</f>
        <v>0</v>
      </c>
      <c r="D45" s="198">
        <f>'общие характеристики'!E55</f>
        <v>0</v>
      </c>
      <c r="E45" s="187">
        <f>IF('общие характеристики'!AI55&gt;0,'общие характеристики'!AI55/'общие характеристики'!$AI$16,0)</f>
        <v>0</v>
      </c>
      <c r="F45" s="187">
        <f t="shared" si="1"/>
        <v>0</v>
      </c>
      <c r="G45" s="187">
        <f t="shared" si="2"/>
        <v>0</v>
      </c>
      <c r="H45" s="187">
        <f t="shared" si="3"/>
        <v>0</v>
      </c>
    </row>
    <row r="46" spans="2:8" ht="15">
      <c r="B46" s="198">
        <f>'общие характеристики'!C56</f>
        <v>0</v>
      </c>
      <c r="C46" s="198">
        <f>'общие характеристики'!D56</f>
        <v>0</v>
      </c>
      <c r="D46" s="198">
        <f>'общие характеристики'!E56</f>
        <v>0</v>
      </c>
      <c r="E46" s="187">
        <f>IF('общие характеристики'!AI56&gt;0,'общие характеристики'!AI56/'общие характеристики'!$AI$16,0)</f>
        <v>0</v>
      </c>
      <c r="F46" s="187">
        <f t="shared" si="1"/>
        <v>0</v>
      </c>
      <c r="G46" s="187">
        <f t="shared" si="2"/>
        <v>0</v>
      </c>
      <c r="H46" s="187">
        <f t="shared" si="3"/>
        <v>0</v>
      </c>
    </row>
    <row r="47" spans="2:8" ht="15">
      <c r="B47" s="198">
        <f>'общие характеристики'!C57</f>
        <v>0</v>
      </c>
      <c r="C47" s="198">
        <f>'общие характеристики'!D57</f>
        <v>0</v>
      </c>
      <c r="D47" s="198">
        <f>'общие характеристики'!E57</f>
        <v>0</v>
      </c>
      <c r="E47" s="187">
        <f>IF('общие характеристики'!AI57&gt;0,'общие характеристики'!AI57/'общие характеристики'!$AI$16,0)</f>
        <v>0</v>
      </c>
      <c r="F47" s="187">
        <f t="shared" si="1"/>
        <v>0</v>
      </c>
      <c r="G47" s="187">
        <f t="shared" si="2"/>
        <v>0</v>
      </c>
      <c r="H47" s="187">
        <f t="shared" si="3"/>
        <v>0</v>
      </c>
    </row>
    <row r="48" spans="2:8" ht="15">
      <c r="B48" s="198">
        <f>'общие характеристики'!C58</f>
        <v>0</v>
      </c>
      <c r="C48" s="198">
        <f>'общие характеристики'!D58</f>
        <v>0</v>
      </c>
      <c r="D48" s="198">
        <f>'общие характеристики'!E58</f>
        <v>0</v>
      </c>
      <c r="E48" s="187">
        <f>IF('общие характеристики'!AI58&gt;0,'общие характеристики'!AI58/'общие характеристики'!$AI$16,0)</f>
        <v>0</v>
      </c>
      <c r="F48" s="187">
        <f t="shared" si="1"/>
        <v>0</v>
      </c>
      <c r="G48" s="187">
        <f t="shared" si="2"/>
        <v>0</v>
      </c>
      <c r="H48" s="187">
        <f t="shared" si="3"/>
        <v>0</v>
      </c>
    </row>
    <row r="49" spans="2:8" ht="15">
      <c r="B49" s="198">
        <f>'общие характеристики'!C59</f>
        <v>0</v>
      </c>
      <c r="C49" s="198">
        <f>'общие характеристики'!D59</f>
        <v>0</v>
      </c>
      <c r="D49" s="198">
        <f>'общие характеристики'!E59</f>
        <v>0</v>
      </c>
      <c r="E49" s="187">
        <f>IF('общие характеристики'!AI59&gt;0,'общие характеристики'!AI59/'общие характеристики'!$AI$16,0)</f>
        <v>0</v>
      </c>
      <c r="F49" s="187">
        <f t="shared" si="1"/>
        <v>0</v>
      </c>
      <c r="G49" s="187">
        <f t="shared" si="2"/>
        <v>0</v>
      </c>
      <c r="H49" s="187">
        <f t="shared" si="3"/>
        <v>0</v>
      </c>
    </row>
    <row r="50" spans="2:8" ht="15">
      <c r="B50" s="198">
        <f>'общие характеристики'!C60</f>
        <v>0</v>
      </c>
      <c r="C50" s="198">
        <f>'общие характеристики'!D60</f>
        <v>0</v>
      </c>
      <c r="D50" s="198">
        <f>'общие характеристики'!E60</f>
        <v>0</v>
      </c>
      <c r="E50" s="187">
        <f>IF('общие характеристики'!AI60&gt;0,'общие характеристики'!AI60/'общие характеристики'!$AI$16,0)</f>
        <v>0</v>
      </c>
      <c r="F50" s="187">
        <f t="shared" si="1"/>
        <v>0</v>
      </c>
      <c r="G50" s="187">
        <f t="shared" si="2"/>
        <v>0</v>
      </c>
      <c r="H50" s="187">
        <f t="shared" si="3"/>
        <v>0</v>
      </c>
    </row>
    <row r="51" spans="2:8" ht="15">
      <c r="B51" s="198">
        <f>'общие характеристики'!C61</f>
        <v>0</v>
      </c>
      <c r="C51" s="198">
        <f>'общие характеристики'!D61</f>
        <v>0</v>
      </c>
      <c r="D51" s="198">
        <f>'общие характеристики'!E61</f>
        <v>0</v>
      </c>
      <c r="E51" s="187">
        <f>IF('общие характеристики'!AI61&gt;0,'общие характеристики'!AI61/'общие характеристики'!$AI$16,0)</f>
        <v>0</v>
      </c>
      <c r="F51" s="187">
        <f t="shared" si="1"/>
        <v>0</v>
      </c>
      <c r="G51" s="187">
        <f t="shared" si="2"/>
        <v>0</v>
      </c>
      <c r="H51" s="187">
        <f t="shared" si="3"/>
        <v>0</v>
      </c>
    </row>
    <row r="52" spans="2:8" ht="15">
      <c r="B52" s="198">
        <f>'общие характеристики'!C62</f>
        <v>0</v>
      </c>
      <c r="C52" s="198">
        <f>'общие характеристики'!D62</f>
        <v>0</v>
      </c>
      <c r="D52" s="198">
        <f>'общие характеристики'!E62</f>
        <v>0</v>
      </c>
      <c r="E52" s="187">
        <f>IF('общие характеристики'!AI62&gt;0,'общие характеристики'!AI62/'общие характеристики'!$AI$16,0)</f>
        <v>0</v>
      </c>
      <c r="F52" s="187">
        <f t="shared" si="1"/>
        <v>0</v>
      </c>
      <c r="G52" s="187">
        <f t="shared" si="2"/>
        <v>0</v>
      </c>
      <c r="H52" s="187">
        <f t="shared" si="3"/>
        <v>0</v>
      </c>
    </row>
    <row r="53" spans="2:8" ht="15">
      <c r="B53" s="198">
        <f>'общие характеристики'!C63</f>
        <v>0</v>
      </c>
      <c r="C53" s="198">
        <f>'общие характеристики'!D63</f>
        <v>0</v>
      </c>
      <c r="D53" s="198">
        <f>'общие характеристики'!E63</f>
        <v>0</v>
      </c>
      <c r="E53" s="187">
        <f>IF('общие характеристики'!AI63&gt;0,'общие характеристики'!AI63/'общие характеристики'!$AI$16,0)</f>
        <v>0</v>
      </c>
      <c r="F53" s="187">
        <f t="shared" si="1"/>
        <v>0</v>
      </c>
      <c r="G53" s="187">
        <f t="shared" si="2"/>
        <v>0</v>
      </c>
      <c r="H53" s="187">
        <f t="shared" si="3"/>
        <v>0</v>
      </c>
    </row>
    <row r="54" spans="2:8" ht="15">
      <c r="B54" s="198">
        <f>'общие характеристики'!C64</f>
        <v>0</v>
      </c>
      <c r="C54" s="198">
        <f>'общие характеристики'!D64</f>
        <v>0</v>
      </c>
      <c r="D54" s="198">
        <f>'общие характеристики'!E64</f>
        <v>0</v>
      </c>
      <c r="E54" s="187">
        <f>IF('общие характеристики'!AI64&gt;0,'общие характеристики'!AI64/'общие характеристики'!$AI$16,0)</f>
        <v>0</v>
      </c>
      <c r="F54" s="187">
        <f t="shared" si="1"/>
        <v>0</v>
      </c>
      <c r="G54" s="187">
        <f t="shared" si="2"/>
        <v>0</v>
      </c>
      <c r="H54" s="187">
        <f t="shared" si="3"/>
        <v>0</v>
      </c>
    </row>
    <row r="55" spans="2:8" ht="15">
      <c r="B55" s="198">
        <f>'общие характеристики'!C65</f>
        <v>0</v>
      </c>
      <c r="C55" s="198">
        <f>'общие характеристики'!D65</f>
        <v>0</v>
      </c>
      <c r="D55" s="198">
        <f>'общие характеристики'!E65</f>
        <v>0</v>
      </c>
      <c r="E55" s="187">
        <f>IF('общие характеристики'!AI65&gt;0,'общие характеристики'!AI65/'общие характеристики'!$AI$16,0)</f>
        <v>0</v>
      </c>
      <c r="F55" s="187">
        <f t="shared" si="1"/>
        <v>0</v>
      </c>
      <c r="G55" s="187">
        <f t="shared" si="2"/>
        <v>0</v>
      </c>
      <c r="H55" s="187">
        <f t="shared" si="3"/>
        <v>0</v>
      </c>
    </row>
    <row r="56" spans="2:8" ht="15">
      <c r="B56" s="198">
        <f>'общие характеристики'!C66</f>
        <v>0</v>
      </c>
      <c r="C56" s="198">
        <f>'общие характеристики'!D66</f>
        <v>0</v>
      </c>
      <c r="D56" s="198">
        <f>'общие характеристики'!E66</f>
        <v>0</v>
      </c>
      <c r="E56" s="187">
        <f>IF('общие характеристики'!AI66&gt;0,'общие характеристики'!AI66/'общие характеристики'!$AI$16,0)</f>
        <v>0</v>
      </c>
      <c r="F56" s="187">
        <f t="shared" si="1"/>
        <v>0</v>
      </c>
      <c r="G56" s="187">
        <f t="shared" si="2"/>
        <v>0</v>
      </c>
      <c r="H56" s="187">
        <f t="shared" si="3"/>
        <v>0</v>
      </c>
    </row>
    <row r="57" spans="2:8" ht="15">
      <c r="B57" s="198">
        <f>'общие характеристики'!C67</f>
        <v>0</v>
      </c>
      <c r="C57" s="198">
        <f>'общие характеристики'!D67</f>
        <v>0</v>
      </c>
      <c r="D57" s="198">
        <f>'общие характеристики'!E67</f>
        <v>0</v>
      </c>
      <c r="E57" s="187">
        <f>IF('общие характеристики'!AI67&gt;0,'общие характеристики'!AI67/'общие характеристики'!$AI$16,0)</f>
        <v>0</v>
      </c>
      <c r="F57" s="187">
        <f t="shared" si="1"/>
        <v>0</v>
      </c>
      <c r="G57" s="187">
        <f t="shared" si="2"/>
        <v>0</v>
      </c>
      <c r="H57" s="187">
        <f t="shared" si="3"/>
        <v>0</v>
      </c>
    </row>
    <row r="58" spans="2:8" ht="15">
      <c r="B58" s="198">
        <f>'общие характеристики'!C68</f>
        <v>0</v>
      </c>
      <c r="C58" s="198">
        <f>'общие характеристики'!D68</f>
        <v>0</v>
      </c>
      <c r="D58" s="198">
        <f>'общие характеристики'!E68</f>
        <v>0</v>
      </c>
      <c r="E58" s="187">
        <f>IF('общие характеристики'!AI68&gt;0,'общие характеристики'!AI68/'общие характеристики'!$AI$16,0)</f>
        <v>0</v>
      </c>
      <c r="F58" s="187">
        <f t="shared" si="1"/>
        <v>0</v>
      </c>
      <c r="G58" s="187">
        <f t="shared" si="2"/>
        <v>0</v>
      </c>
      <c r="H58" s="187">
        <f t="shared" si="3"/>
        <v>0</v>
      </c>
    </row>
    <row r="59" spans="2:8" ht="15">
      <c r="B59" s="198">
        <f>'общие характеристики'!C69</f>
        <v>0</v>
      </c>
      <c r="C59" s="198">
        <f>'общие характеристики'!D69</f>
        <v>0</v>
      </c>
      <c r="D59" s="198">
        <f>'общие характеристики'!E69</f>
        <v>0</v>
      </c>
      <c r="E59" s="187">
        <f>IF('общие характеристики'!AI69&gt;0,'общие характеристики'!AI69/'общие характеристики'!$AI$16,0)</f>
        <v>0</v>
      </c>
      <c r="F59" s="187">
        <f t="shared" si="1"/>
        <v>0</v>
      </c>
      <c r="G59" s="187">
        <f t="shared" si="2"/>
        <v>0</v>
      </c>
      <c r="H59" s="187">
        <f t="shared" si="3"/>
        <v>0</v>
      </c>
    </row>
    <row r="60" spans="2:8" ht="15">
      <c r="B60" s="198">
        <f>'общие характеристики'!C70</f>
        <v>0</v>
      </c>
      <c r="C60" s="198">
        <f>'общие характеристики'!D70</f>
        <v>0</v>
      </c>
      <c r="D60" s="198">
        <f>'общие характеристики'!E70</f>
        <v>0</v>
      </c>
      <c r="E60" s="187">
        <f>IF('общие характеристики'!AI70&gt;0,'общие характеристики'!AI70/'общие характеристики'!$AI$16,0)</f>
        <v>0</v>
      </c>
      <c r="F60" s="187">
        <f t="shared" si="1"/>
        <v>0</v>
      </c>
      <c r="G60" s="187">
        <f t="shared" si="2"/>
        <v>0</v>
      </c>
      <c r="H60" s="187">
        <f t="shared" si="3"/>
        <v>0</v>
      </c>
    </row>
    <row r="61" spans="2:8" ht="15">
      <c r="B61" s="198">
        <f>'общие характеристики'!C71</f>
        <v>0</v>
      </c>
      <c r="C61" s="198">
        <f>'общие характеристики'!D71</f>
        <v>0</v>
      </c>
      <c r="D61" s="198">
        <f>'общие характеристики'!E71</f>
        <v>0</v>
      </c>
      <c r="E61" s="187">
        <f>IF('общие характеристики'!AI71&gt;0,'общие характеристики'!AI71/'общие характеристики'!$AI$16,0)</f>
        <v>0</v>
      </c>
      <c r="F61" s="187">
        <f t="shared" si="1"/>
        <v>0</v>
      </c>
      <c r="G61" s="187">
        <f t="shared" si="2"/>
        <v>0</v>
      </c>
      <c r="H61" s="187">
        <f t="shared" si="3"/>
        <v>0</v>
      </c>
    </row>
    <row r="62" spans="2:8" ht="15">
      <c r="B62" s="198">
        <f>'общие характеристики'!C72</f>
        <v>0</v>
      </c>
      <c r="C62" s="198">
        <f>'общие характеристики'!D72</f>
        <v>0</v>
      </c>
      <c r="D62" s="198">
        <f>'общие характеристики'!E72</f>
        <v>0</v>
      </c>
      <c r="E62" s="187">
        <f>IF('общие характеристики'!AI72&gt;0,'общие характеристики'!AI72/'общие характеристики'!$AI$16,0)</f>
        <v>0</v>
      </c>
      <c r="F62" s="187">
        <f t="shared" si="1"/>
        <v>0</v>
      </c>
      <c r="G62" s="187">
        <f t="shared" si="2"/>
        <v>0</v>
      </c>
      <c r="H62" s="187">
        <f t="shared" si="3"/>
        <v>0</v>
      </c>
    </row>
    <row r="63" spans="2:8" ht="15">
      <c r="B63" s="198">
        <f>'общие характеристики'!C73</f>
        <v>0</v>
      </c>
      <c r="C63" s="198">
        <f>'общие характеристики'!D73</f>
        <v>0</v>
      </c>
      <c r="D63" s="198">
        <f>'общие характеристики'!E73</f>
        <v>0</v>
      </c>
      <c r="E63" s="187">
        <f>IF('общие характеристики'!AI73&gt;0,'общие характеристики'!AI73/'общие характеристики'!$AI$16,0)</f>
        <v>0</v>
      </c>
      <c r="F63" s="187">
        <f t="shared" si="1"/>
        <v>0</v>
      </c>
      <c r="G63" s="187">
        <f t="shared" si="2"/>
        <v>0</v>
      </c>
      <c r="H63" s="187">
        <f t="shared" si="3"/>
        <v>0</v>
      </c>
    </row>
    <row r="64" spans="2:8" ht="15">
      <c r="B64" s="198">
        <f>'общие характеристики'!C74</f>
        <v>0</v>
      </c>
      <c r="C64" s="198">
        <f>'общие характеристики'!D74</f>
        <v>0</v>
      </c>
      <c r="D64" s="198">
        <f>'общие характеристики'!E74</f>
        <v>0</v>
      </c>
      <c r="E64" s="187">
        <f>IF('общие характеристики'!AI74&gt;0,'общие характеристики'!AI74/'общие характеристики'!$AI$16,0)</f>
        <v>0</v>
      </c>
      <c r="F64" s="187">
        <f t="shared" si="1"/>
        <v>0</v>
      </c>
      <c r="G64" s="187">
        <f t="shared" si="2"/>
        <v>0</v>
      </c>
      <c r="H64" s="187">
        <f t="shared" si="3"/>
        <v>0</v>
      </c>
    </row>
    <row r="65" spans="2:8" ht="15">
      <c r="B65" s="198">
        <f>'общие характеристики'!C75</f>
        <v>0</v>
      </c>
      <c r="C65" s="198">
        <f>'общие характеристики'!D75</f>
        <v>0</v>
      </c>
      <c r="D65" s="198">
        <f>'общие характеристики'!E75</f>
        <v>0</v>
      </c>
      <c r="E65" s="187">
        <f>IF('общие характеристики'!AI75&gt;0,'общие характеристики'!AI75/'общие характеристики'!$AI$16,0)</f>
        <v>0</v>
      </c>
      <c r="F65" s="187">
        <f t="shared" si="1"/>
        <v>0</v>
      </c>
      <c r="G65" s="187">
        <f t="shared" si="2"/>
        <v>0</v>
      </c>
      <c r="H65" s="187">
        <f t="shared" si="3"/>
        <v>0</v>
      </c>
    </row>
    <row r="66" spans="2:8" ht="15">
      <c r="B66" s="198">
        <f>'общие характеристики'!C76</f>
        <v>0</v>
      </c>
      <c r="C66" s="198">
        <f>'общие характеристики'!D76</f>
        <v>0</v>
      </c>
      <c r="D66" s="198">
        <f>'общие характеристики'!E76</f>
        <v>0</v>
      </c>
      <c r="E66" s="187">
        <f>IF('общие характеристики'!AI76&gt;0,'общие характеристики'!AI76/'общие характеристики'!$AI$16,0)</f>
        <v>0</v>
      </c>
      <c r="F66" s="187">
        <f t="shared" si="1"/>
        <v>0</v>
      </c>
      <c r="G66" s="187">
        <f t="shared" si="2"/>
        <v>0</v>
      </c>
      <c r="H66" s="187">
        <f t="shared" si="3"/>
        <v>0</v>
      </c>
    </row>
    <row r="67" spans="2:8" ht="15">
      <c r="B67" s="198">
        <f>'общие характеристики'!C77</f>
        <v>0</v>
      </c>
      <c r="C67" s="198">
        <f>'общие характеристики'!D77</f>
        <v>0</v>
      </c>
      <c r="D67" s="198">
        <f>'общие характеристики'!E77</f>
        <v>0</v>
      </c>
      <c r="E67" s="187">
        <f>IF('общие характеристики'!AI77&gt;0,'общие характеристики'!AI77/'общие характеристики'!$AI$16,0)</f>
        <v>0</v>
      </c>
      <c r="F67" s="187">
        <f t="shared" si="1"/>
        <v>0</v>
      </c>
      <c r="G67" s="187">
        <f t="shared" si="2"/>
        <v>0</v>
      </c>
      <c r="H67" s="187">
        <f t="shared" si="3"/>
        <v>0</v>
      </c>
    </row>
    <row r="68" spans="2:8" ht="15">
      <c r="B68" s="198">
        <f>'общие характеристики'!C78</f>
        <v>0</v>
      </c>
      <c r="C68" s="198">
        <f>'общие характеристики'!D78</f>
        <v>0</v>
      </c>
      <c r="D68" s="198">
        <f>'общие характеристики'!E78</f>
        <v>0</v>
      </c>
      <c r="E68" s="187">
        <f>IF('общие характеристики'!AI78&gt;0,'общие характеристики'!AI78/'общие характеристики'!$AI$16,0)</f>
        <v>0</v>
      </c>
      <c r="F68" s="187">
        <f t="shared" si="1"/>
        <v>0</v>
      </c>
      <c r="G68" s="187">
        <f t="shared" si="2"/>
        <v>0</v>
      </c>
      <c r="H68" s="187">
        <f t="shared" si="3"/>
        <v>0</v>
      </c>
    </row>
    <row r="69" spans="2:8" ht="15">
      <c r="B69" s="198">
        <f>'общие характеристики'!C79</f>
        <v>0</v>
      </c>
      <c r="C69" s="198">
        <f>'общие характеристики'!D79</f>
        <v>0</v>
      </c>
      <c r="D69" s="198">
        <f>'общие характеристики'!E79</f>
        <v>0</v>
      </c>
      <c r="E69" s="187">
        <f>IF('общие характеристики'!AI79&gt;0,'общие характеристики'!AI79/'общие характеристики'!$AI$16,0)</f>
        <v>0</v>
      </c>
      <c r="F69" s="187">
        <f t="shared" si="1"/>
        <v>0</v>
      </c>
      <c r="G69" s="187">
        <f t="shared" si="2"/>
        <v>0</v>
      </c>
      <c r="H69" s="187">
        <f t="shared" si="3"/>
        <v>0</v>
      </c>
    </row>
    <row r="70" spans="2:8" ht="15">
      <c r="B70" s="198">
        <f>'общие характеристики'!C80</f>
        <v>0</v>
      </c>
      <c r="C70" s="198">
        <f>'общие характеристики'!D80</f>
        <v>0</v>
      </c>
      <c r="D70" s="198">
        <f>'общие характеристики'!E80</f>
        <v>0</v>
      </c>
      <c r="E70" s="187">
        <f>IF('общие характеристики'!AI80&gt;0,'общие характеристики'!AI80/'общие характеристики'!$AI$16,0)</f>
        <v>0</v>
      </c>
      <c r="F70" s="187">
        <f t="shared" si="1"/>
        <v>0</v>
      </c>
      <c r="G70" s="187">
        <f t="shared" si="2"/>
        <v>0</v>
      </c>
      <c r="H70" s="187">
        <f t="shared" si="3"/>
        <v>0</v>
      </c>
    </row>
    <row r="71" spans="2:8" ht="15">
      <c r="B71" s="198">
        <f>'общие характеристики'!C81</f>
        <v>0</v>
      </c>
      <c r="C71" s="198">
        <f>'общие характеристики'!D81</f>
        <v>0</v>
      </c>
      <c r="D71" s="198">
        <f>'общие характеристики'!E81</f>
        <v>0</v>
      </c>
      <c r="E71" s="187">
        <f>IF('общие характеристики'!AI81&gt;0,'общие характеристики'!AI81/'общие характеристики'!$AI$16,0)</f>
        <v>0</v>
      </c>
      <c r="F71" s="187">
        <f t="shared" si="1"/>
        <v>0</v>
      </c>
      <c r="G71" s="187">
        <f t="shared" si="2"/>
        <v>0</v>
      </c>
      <c r="H71" s="187">
        <f t="shared" si="3"/>
        <v>0</v>
      </c>
    </row>
    <row r="72" spans="2:8" ht="15">
      <c r="B72" s="198">
        <f>'общие характеристики'!C82</f>
        <v>0</v>
      </c>
      <c r="C72" s="198">
        <f>'общие характеристики'!D82</f>
        <v>0</v>
      </c>
      <c r="D72" s="198">
        <f>'общие характеристики'!E82</f>
        <v>0</v>
      </c>
      <c r="E72" s="187">
        <f>IF('общие характеристики'!AI82&gt;0,'общие характеристики'!AI82/'общие характеристики'!$AI$16,0)</f>
        <v>0</v>
      </c>
      <c r="F72" s="187">
        <f aca="true" t="shared" si="4" ref="F72:F106">ROUND(E72*$F$6,2)</f>
        <v>0</v>
      </c>
      <c r="G72" s="187">
        <f aca="true" t="shared" si="5" ref="G72:G106">ROUND(F72*0.18,2)</f>
        <v>0</v>
      </c>
      <c r="H72" s="187">
        <f aca="true" t="shared" si="6" ref="H72:H106">F72+G72</f>
        <v>0</v>
      </c>
    </row>
    <row r="73" spans="2:8" ht="15">
      <c r="B73" s="198">
        <f>'общие характеристики'!C83</f>
        <v>0</v>
      </c>
      <c r="C73" s="198">
        <f>'общие характеристики'!D83</f>
        <v>0</v>
      </c>
      <c r="D73" s="198">
        <f>'общие характеристики'!E83</f>
        <v>0</v>
      </c>
      <c r="E73" s="187">
        <f>IF('общие характеристики'!AI83&gt;0,'общие характеристики'!AI83/'общие характеристики'!$AI$16,0)</f>
        <v>0</v>
      </c>
      <c r="F73" s="187">
        <f t="shared" si="4"/>
        <v>0</v>
      </c>
      <c r="G73" s="187">
        <f t="shared" si="5"/>
        <v>0</v>
      </c>
      <c r="H73" s="187">
        <f t="shared" si="6"/>
        <v>0</v>
      </c>
    </row>
    <row r="74" spans="2:8" ht="15">
      <c r="B74" s="198">
        <f>'общие характеристики'!C84</f>
        <v>0</v>
      </c>
      <c r="C74" s="198">
        <f>'общие характеристики'!D84</f>
        <v>0</v>
      </c>
      <c r="D74" s="198">
        <f>'общие характеристики'!E84</f>
        <v>0</v>
      </c>
      <c r="E74" s="187">
        <f>IF('общие характеристики'!AI84&gt;0,'общие характеристики'!AI84/'общие характеристики'!$AI$16,0)</f>
        <v>0</v>
      </c>
      <c r="F74" s="187">
        <f t="shared" si="4"/>
        <v>0</v>
      </c>
      <c r="G74" s="187">
        <f t="shared" si="5"/>
        <v>0</v>
      </c>
      <c r="H74" s="187">
        <f t="shared" si="6"/>
        <v>0</v>
      </c>
    </row>
    <row r="75" spans="2:8" ht="15">
      <c r="B75" s="198">
        <f>'общие характеристики'!C85</f>
        <v>0</v>
      </c>
      <c r="C75" s="198">
        <f>'общие характеристики'!D85</f>
        <v>0</v>
      </c>
      <c r="D75" s="198">
        <f>'общие характеристики'!E85</f>
        <v>0</v>
      </c>
      <c r="E75" s="187">
        <f>IF('общие характеристики'!AI85&gt;0,'общие характеристики'!AI85/'общие характеристики'!$AI$16,0)</f>
        <v>0</v>
      </c>
      <c r="F75" s="187">
        <f t="shared" si="4"/>
        <v>0</v>
      </c>
      <c r="G75" s="187">
        <f t="shared" si="5"/>
        <v>0</v>
      </c>
      <c r="H75" s="187">
        <f t="shared" si="6"/>
        <v>0</v>
      </c>
    </row>
    <row r="76" spans="2:8" ht="15">
      <c r="B76" s="198">
        <f>'общие характеристики'!C86</f>
        <v>0</v>
      </c>
      <c r="C76" s="198">
        <f>'общие характеристики'!D86</f>
        <v>0</v>
      </c>
      <c r="D76" s="198">
        <f>'общие характеристики'!E86</f>
        <v>0</v>
      </c>
      <c r="E76" s="187">
        <f>IF('общие характеристики'!AI86&gt;0,'общие характеристики'!AI86/'общие характеристики'!$AI$16,0)</f>
        <v>0</v>
      </c>
      <c r="F76" s="187">
        <f t="shared" si="4"/>
        <v>0</v>
      </c>
      <c r="G76" s="187">
        <f t="shared" si="5"/>
        <v>0</v>
      </c>
      <c r="H76" s="187">
        <f t="shared" si="6"/>
        <v>0</v>
      </c>
    </row>
    <row r="77" spans="2:8" ht="15">
      <c r="B77" s="198">
        <f>'общие характеристики'!C87</f>
        <v>0</v>
      </c>
      <c r="C77" s="198">
        <f>'общие характеристики'!D87</f>
        <v>0</v>
      </c>
      <c r="D77" s="198">
        <f>'общие характеристики'!E87</f>
        <v>0</v>
      </c>
      <c r="E77" s="187">
        <f>IF('общие характеристики'!AI87&gt;0,'общие характеристики'!AI87/'общие характеристики'!$AI$16,0)</f>
        <v>0</v>
      </c>
      <c r="F77" s="187">
        <f t="shared" si="4"/>
        <v>0</v>
      </c>
      <c r="G77" s="187">
        <f t="shared" si="5"/>
        <v>0</v>
      </c>
      <c r="H77" s="187">
        <f t="shared" si="6"/>
        <v>0</v>
      </c>
    </row>
    <row r="78" spans="2:8" ht="15">
      <c r="B78" s="198">
        <f>'общие характеристики'!C88</f>
        <v>0</v>
      </c>
      <c r="C78" s="198">
        <f>'общие характеристики'!D88</f>
        <v>0</v>
      </c>
      <c r="D78" s="198">
        <f>'общие характеристики'!E88</f>
        <v>0</v>
      </c>
      <c r="E78" s="187">
        <f>IF('общие характеристики'!AI88&gt;0,'общие характеристики'!AI88/'общие характеристики'!$AI$16,0)</f>
        <v>0</v>
      </c>
      <c r="F78" s="187">
        <f t="shared" si="4"/>
        <v>0</v>
      </c>
      <c r="G78" s="187">
        <f t="shared" si="5"/>
        <v>0</v>
      </c>
      <c r="H78" s="187">
        <f t="shared" si="6"/>
        <v>0</v>
      </c>
    </row>
    <row r="79" spans="2:8" ht="15">
      <c r="B79" s="198">
        <f>'общие характеристики'!C89</f>
        <v>0</v>
      </c>
      <c r="C79" s="198">
        <f>'общие характеристики'!D89</f>
        <v>0</v>
      </c>
      <c r="D79" s="198">
        <f>'общие характеристики'!E89</f>
        <v>0</v>
      </c>
      <c r="E79" s="187">
        <f>IF('общие характеристики'!AI89&gt;0,'общие характеристики'!AI89/'общие характеристики'!$AI$16,0)</f>
        <v>0</v>
      </c>
      <c r="F79" s="187">
        <f t="shared" si="4"/>
        <v>0</v>
      </c>
      <c r="G79" s="187">
        <f t="shared" si="5"/>
        <v>0</v>
      </c>
      <c r="H79" s="187">
        <f t="shared" si="6"/>
        <v>0</v>
      </c>
    </row>
    <row r="80" spans="2:8" ht="15">
      <c r="B80" s="198">
        <f>'общие характеристики'!C90</f>
        <v>0</v>
      </c>
      <c r="C80" s="198">
        <f>'общие характеристики'!D90</f>
        <v>0</v>
      </c>
      <c r="D80" s="198">
        <f>'общие характеристики'!E90</f>
        <v>0</v>
      </c>
      <c r="E80" s="187">
        <f>IF('общие характеристики'!AI90&gt;0,'общие характеристики'!AI90/'общие характеристики'!$AI$16,0)</f>
        <v>0</v>
      </c>
      <c r="F80" s="187">
        <f t="shared" si="4"/>
        <v>0</v>
      </c>
      <c r="G80" s="187">
        <f t="shared" si="5"/>
        <v>0</v>
      </c>
      <c r="H80" s="187">
        <f t="shared" si="6"/>
        <v>0</v>
      </c>
    </row>
    <row r="81" spans="2:8" ht="15">
      <c r="B81" s="198">
        <f>'общие характеристики'!C91</f>
        <v>0</v>
      </c>
      <c r="C81" s="198">
        <f>'общие характеристики'!D91</f>
        <v>0</v>
      </c>
      <c r="D81" s="198">
        <f>'общие характеристики'!E91</f>
        <v>0</v>
      </c>
      <c r="E81" s="187">
        <f>IF('общие характеристики'!AI91&gt;0,'общие характеристики'!AI91/'общие характеристики'!$AI$16,0)</f>
        <v>0</v>
      </c>
      <c r="F81" s="187">
        <f t="shared" si="4"/>
        <v>0</v>
      </c>
      <c r="G81" s="187">
        <f t="shared" si="5"/>
        <v>0</v>
      </c>
      <c r="H81" s="187">
        <f t="shared" si="6"/>
        <v>0</v>
      </c>
    </row>
    <row r="82" spans="2:8" ht="15">
      <c r="B82" s="198">
        <f>'общие характеристики'!C92</f>
        <v>0</v>
      </c>
      <c r="C82" s="198">
        <f>'общие характеристики'!D92</f>
        <v>0</v>
      </c>
      <c r="D82" s="198">
        <f>'общие характеристики'!E92</f>
        <v>0</v>
      </c>
      <c r="E82" s="187">
        <f>IF('общие характеристики'!AI92&gt;0,'общие характеристики'!AI92/'общие характеристики'!$AI$16,0)</f>
        <v>0</v>
      </c>
      <c r="F82" s="187">
        <f t="shared" si="4"/>
        <v>0</v>
      </c>
      <c r="G82" s="187">
        <f t="shared" si="5"/>
        <v>0</v>
      </c>
      <c r="H82" s="187">
        <f t="shared" si="6"/>
        <v>0</v>
      </c>
    </row>
    <row r="83" spans="2:8" ht="15">
      <c r="B83" s="198">
        <f>'общие характеристики'!C93</f>
        <v>0</v>
      </c>
      <c r="C83" s="198">
        <f>'общие характеристики'!D93</f>
        <v>0</v>
      </c>
      <c r="D83" s="198">
        <f>'общие характеристики'!E93</f>
        <v>0</v>
      </c>
      <c r="E83" s="187">
        <f>IF('общие характеристики'!AI93&gt;0,'общие характеристики'!AI93/'общие характеристики'!$AI$16,0)</f>
        <v>0</v>
      </c>
      <c r="F83" s="187">
        <f t="shared" si="4"/>
        <v>0</v>
      </c>
      <c r="G83" s="187">
        <f t="shared" si="5"/>
        <v>0</v>
      </c>
      <c r="H83" s="187">
        <f t="shared" si="6"/>
        <v>0</v>
      </c>
    </row>
    <row r="84" spans="2:8" ht="15">
      <c r="B84" s="198">
        <f>'общие характеристики'!C94</f>
        <v>0</v>
      </c>
      <c r="C84" s="198">
        <f>'общие характеристики'!D94</f>
        <v>0</v>
      </c>
      <c r="D84" s="198">
        <f>'общие характеристики'!E94</f>
        <v>0</v>
      </c>
      <c r="E84" s="187">
        <f>IF('общие характеристики'!AI94&gt;0,'общие характеристики'!AI94/'общие характеристики'!$AI$16,0)</f>
        <v>0</v>
      </c>
      <c r="F84" s="187">
        <f t="shared" si="4"/>
        <v>0</v>
      </c>
      <c r="G84" s="187">
        <f t="shared" si="5"/>
        <v>0</v>
      </c>
      <c r="H84" s="187">
        <f t="shared" si="6"/>
        <v>0</v>
      </c>
    </row>
    <row r="85" spans="2:8" ht="15">
      <c r="B85" s="198">
        <f>'общие характеристики'!C95</f>
        <v>0</v>
      </c>
      <c r="C85" s="198">
        <f>'общие характеристики'!D95</f>
        <v>0</v>
      </c>
      <c r="D85" s="198">
        <f>'общие характеристики'!E95</f>
        <v>0</v>
      </c>
      <c r="E85" s="187">
        <f>IF('общие характеристики'!AI95&gt;0,'общие характеристики'!AI95/'общие характеристики'!$AI$16,0)</f>
        <v>0</v>
      </c>
      <c r="F85" s="187">
        <f t="shared" si="4"/>
        <v>0</v>
      </c>
      <c r="G85" s="187">
        <f t="shared" si="5"/>
        <v>0</v>
      </c>
      <c r="H85" s="187">
        <f t="shared" si="6"/>
        <v>0</v>
      </c>
    </row>
    <row r="86" spans="2:8" ht="15">
      <c r="B86" s="198">
        <f>'общие характеристики'!C96</f>
        <v>0</v>
      </c>
      <c r="C86" s="198">
        <f>'общие характеристики'!D96</f>
        <v>0</v>
      </c>
      <c r="D86" s="198">
        <f>'общие характеристики'!E96</f>
        <v>0</v>
      </c>
      <c r="E86" s="187">
        <f>IF('общие характеристики'!AI96&gt;0,'общие характеристики'!AI96/'общие характеристики'!$AI$16,0)</f>
        <v>0</v>
      </c>
      <c r="F86" s="187">
        <f t="shared" si="4"/>
        <v>0</v>
      </c>
      <c r="G86" s="187">
        <f t="shared" si="5"/>
        <v>0</v>
      </c>
      <c r="H86" s="187">
        <f t="shared" si="6"/>
        <v>0</v>
      </c>
    </row>
    <row r="87" spans="2:8" ht="15">
      <c r="B87" s="198">
        <f>'общие характеристики'!C97</f>
        <v>0</v>
      </c>
      <c r="C87" s="198">
        <f>'общие характеристики'!D97</f>
        <v>0</v>
      </c>
      <c r="D87" s="198">
        <f>'общие характеристики'!E97</f>
        <v>0</v>
      </c>
      <c r="E87" s="187">
        <f>IF('общие характеристики'!AI97&gt;0,'общие характеристики'!AI97/'общие характеристики'!$AI$16,0)</f>
        <v>0</v>
      </c>
      <c r="F87" s="187">
        <f t="shared" si="4"/>
        <v>0</v>
      </c>
      <c r="G87" s="187">
        <f t="shared" si="5"/>
        <v>0</v>
      </c>
      <c r="H87" s="187">
        <f t="shared" si="6"/>
        <v>0</v>
      </c>
    </row>
    <row r="88" spans="2:8" ht="15">
      <c r="B88" s="198">
        <f>'общие характеристики'!C98</f>
        <v>0</v>
      </c>
      <c r="C88" s="198">
        <f>'общие характеристики'!D98</f>
        <v>0</v>
      </c>
      <c r="D88" s="198">
        <f>'общие характеристики'!E98</f>
        <v>0</v>
      </c>
      <c r="E88" s="187">
        <f>IF('общие характеристики'!AI98&gt;0,'общие характеристики'!AI98/'общие характеристики'!$AI$16,0)</f>
        <v>0</v>
      </c>
      <c r="F88" s="187">
        <f t="shared" si="4"/>
        <v>0</v>
      </c>
      <c r="G88" s="187">
        <f t="shared" si="5"/>
        <v>0</v>
      </c>
      <c r="H88" s="187">
        <f t="shared" si="6"/>
        <v>0</v>
      </c>
    </row>
    <row r="89" spans="2:8" ht="15">
      <c r="B89" s="198">
        <f>'общие характеристики'!C99</f>
        <v>0</v>
      </c>
      <c r="C89" s="198">
        <f>'общие характеристики'!D99</f>
        <v>0</v>
      </c>
      <c r="D89" s="198">
        <f>'общие характеристики'!E99</f>
        <v>0</v>
      </c>
      <c r="E89" s="187">
        <f>IF('общие характеристики'!AI99&gt;0,'общие характеристики'!AI99/'общие характеристики'!$AI$16,0)</f>
        <v>0</v>
      </c>
      <c r="F89" s="187">
        <f t="shared" si="4"/>
        <v>0</v>
      </c>
      <c r="G89" s="187">
        <f t="shared" si="5"/>
        <v>0</v>
      </c>
      <c r="H89" s="187">
        <f t="shared" si="6"/>
        <v>0</v>
      </c>
    </row>
    <row r="90" spans="2:8" ht="15">
      <c r="B90" s="198">
        <f>'общие характеристики'!C100</f>
        <v>0</v>
      </c>
      <c r="C90" s="198">
        <f>'общие характеристики'!D100</f>
        <v>0</v>
      </c>
      <c r="D90" s="198">
        <f>'общие характеристики'!E100</f>
        <v>0</v>
      </c>
      <c r="E90" s="187">
        <f>IF('общие характеристики'!AI100&gt;0,'общие характеристики'!AI100/'общие характеристики'!$AI$16,0)</f>
        <v>0</v>
      </c>
      <c r="F90" s="187">
        <f t="shared" si="4"/>
        <v>0</v>
      </c>
      <c r="G90" s="187">
        <f t="shared" si="5"/>
        <v>0</v>
      </c>
      <c r="H90" s="187">
        <f t="shared" si="6"/>
        <v>0</v>
      </c>
    </row>
    <row r="91" spans="2:8" ht="15">
      <c r="B91" s="198">
        <f>'общие характеристики'!C101</f>
        <v>0</v>
      </c>
      <c r="C91" s="198">
        <f>'общие характеристики'!D101</f>
        <v>0</v>
      </c>
      <c r="D91" s="198">
        <f>'общие характеристики'!E101</f>
        <v>0</v>
      </c>
      <c r="E91" s="187">
        <f>IF('общие характеристики'!AI101&gt;0,'общие характеристики'!AI101/'общие характеристики'!$AI$16,0)</f>
        <v>0</v>
      </c>
      <c r="F91" s="187">
        <f t="shared" si="4"/>
        <v>0</v>
      </c>
      <c r="G91" s="187">
        <f t="shared" si="5"/>
        <v>0</v>
      </c>
      <c r="H91" s="187">
        <f t="shared" si="6"/>
        <v>0</v>
      </c>
    </row>
    <row r="92" spans="2:8" ht="15">
      <c r="B92" s="198">
        <f>'общие характеристики'!C102</f>
        <v>0</v>
      </c>
      <c r="C92" s="198">
        <f>'общие характеристики'!D102</f>
        <v>0</v>
      </c>
      <c r="D92" s="198">
        <f>'общие характеристики'!E102</f>
        <v>0</v>
      </c>
      <c r="E92" s="187">
        <f>IF('общие характеристики'!AI102&gt;0,'общие характеристики'!AI102/'общие характеристики'!$AI$16,0)</f>
        <v>0</v>
      </c>
      <c r="F92" s="187">
        <f t="shared" si="4"/>
        <v>0</v>
      </c>
      <c r="G92" s="187">
        <f t="shared" si="5"/>
        <v>0</v>
      </c>
      <c r="H92" s="187">
        <f t="shared" si="6"/>
        <v>0</v>
      </c>
    </row>
    <row r="93" spans="2:8" ht="15">
      <c r="B93" s="198">
        <f>'общие характеристики'!C103</f>
        <v>0</v>
      </c>
      <c r="C93" s="198">
        <f>'общие характеристики'!D103</f>
        <v>0</v>
      </c>
      <c r="D93" s="198">
        <f>'общие характеристики'!E103</f>
        <v>0</v>
      </c>
      <c r="E93" s="187">
        <f>IF('общие характеристики'!AI103&gt;0,'общие характеристики'!AI103/'общие характеристики'!$AI$16,0)</f>
        <v>0</v>
      </c>
      <c r="F93" s="187">
        <f t="shared" si="4"/>
        <v>0</v>
      </c>
      <c r="G93" s="187">
        <f t="shared" si="5"/>
        <v>0</v>
      </c>
      <c r="H93" s="187">
        <f t="shared" si="6"/>
        <v>0</v>
      </c>
    </row>
    <row r="94" spans="2:8" ht="15">
      <c r="B94" s="198">
        <f>'общие характеристики'!C104</f>
        <v>0</v>
      </c>
      <c r="C94" s="198">
        <f>'общие характеристики'!D104</f>
        <v>0</v>
      </c>
      <c r="D94" s="198">
        <f>'общие характеристики'!E104</f>
        <v>0</v>
      </c>
      <c r="E94" s="187">
        <f>IF('общие характеристики'!AI104&gt;0,'общие характеристики'!AI104/'общие характеристики'!$AI$16,0)</f>
        <v>0</v>
      </c>
      <c r="F94" s="187">
        <f t="shared" si="4"/>
        <v>0</v>
      </c>
      <c r="G94" s="187">
        <f t="shared" si="5"/>
        <v>0</v>
      </c>
      <c r="H94" s="187">
        <f t="shared" si="6"/>
        <v>0</v>
      </c>
    </row>
    <row r="95" spans="2:8" ht="15">
      <c r="B95" s="198">
        <f>'общие характеристики'!C105</f>
        <v>0</v>
      </c>
      <c r="C95" s="198">
        <f>'общие характеристики'!D105</f>
        <v>0</v>
      </c>
      <c r="D95" s="198">
        <f>'общие характеристики'!E105</f>
        <v>0</v>
      </c>
      <c r="E95" s="187">
        <f>IF('общие характеристики'!AI105&gt;0,'общие характеристики'!AI105/'общие характеристики'!$AI$16,0)</f>
        <v>0</v>
      </c>
      <c r="F95" s="187">
        <f t="shared" si="4"/>
        <v>0</v>
      </c>
      <c r="G95" s="187">
        <f t="shared" si="5"/>
        <v>0</v>
      </c>
      <c r="H95" s="187">
        <f t="shared" si="6"/>
        <v>0</v>
      </c>
    </row>
    <row r="96" spans="2:8" ht="15">
      <c r="B96" s="198">
        <f>'общие характеристики'!C106</f>
        <v>0</v>
      </c>
      <c r="C96" s="198">
        <f>'общие характеристики'!D106</f>
        <v>0</v>
      </c>
      <c r="D96" s="198">
        <f>'общие характеристики'!E106</f>
        <v>0</v>
      </c>
      <c r="E96" s="187">
        <f>IF('общие характеристики'!AI106&gt;0,'общие характеристики'!AI106/'общие характеристики'!$AI$16,0)</f>
        <v>0</v>
      </c>
      <c r="F96" s="187">
        <f t="shared" si="4"/>
        <v>0</v>
      </c>
      <c r="G96" s="187">
        <f t="shared" si="5"/>
        <v>0</v>
      </c>
      <c r="H96" s="187">
        <f t="shared" si="6"/>
        <v>0</v>
      </c>
    </row>
    <row r="97" spans="2:8" ht="15">
      <c r="B97" s="198">
        <f>'общие характеристики'!C107</f>
        <v>0</v>
      </c>
      <c r="C97" s="198">
        <f>'общие характеристики'!D107</f>
        <v>0</v>
      </c>
      <c r="D97" s="198">
        <f>'общие характеристики'!E107</f>
        <v>0</v>
      </c>
      <c r="E97" s="187">
        <f>IF('общие характеристики'!AI107&gt;0,'общие характеристики'!AI107/'общие характеристики'!$AI$16,0)</f>
        <v>0</v>
      </c>
      <c r="F97" s="187">
        <f t="shared" si="4"/>
        <v>0</v>
      </c>
      <c r="G97" s="187">
        <f t="shared" si="5"/>
        <v>0</v>
      </c>
      <c r="H97" s="187">
        <f t="shared" si="6"/>
        <v>0</v>
      </c>
    </row>
    <row r="98" spans="2:8" ht="15">
      <c r="B98" s="198">
        <f>'общие характеристики'!C108</f>
        <v>0</v>
      </c>
      <c r="C98" s="198">
        <f>'общие характеристики'!D108</f>
        <v>0</v>
      </c>
      <c r="D98" s="198">
        <f>'общие характеристики'!E108</f>
        <v>0</v>
      </c>
      <c r="E98" s="187">
        <f>IF('общие характеристики'!AI108&gt;0,'общие характеристики'!AI108/'общие характеристики'!$AI$16,0)</f>
        <v>0</v>
      </c>
      <c r="F98" s="187">
        <f t="shared" si="4"/>
        <v>0</v>
      </c>
      <c r="G98" s="187">
        <f t="shared" si="5"/>
        <v>0</v>
      </c>
      <c r="H98" s="187">
        <f t="shared" si="6"/>
        <v>0</v>
      </c>
    </row>
    <row r="99" spans="2:8" ht="15">
      <c r="B99" s="198">
        <f>'общие характеристики'!C109</f>
        <v>0</v>
      </c>
      <c r="C99" s="198">
        <f>'общие характеристики'!D109</f>
        <v>0</v>
      </c>
      <c r="D99" s="198">
        <f>'общие характеристики'!E109</f>
        <v>0</v>
      </c>
      <c r="E99" s="187">
        <f>IF('общие характеристики'!AI109&gt;0,'общие характеристики'!AI109/'общие характеристики'!$AI$16,0)</f>
        <v>0</v>
      </c>
      <c r="F99" s="187">
        <f t="shared" si="4"/>
        <v>0</v>
      </c>
      <c r="G99" s="187">
        <f t="shared" si="5"/>
        <v>0</v>
      </c>
      <c r="H99" s="187">
        <f t="shared" si="6"/>
        <v>0</v>
      </c>
    </row>
    <row r="100" spans="2:8" ht="15">
      <c r="B100" s="198">
        <f>'общие характеристики'!C110</f>
        <v>0</v>
      </c>
      <c r="C100" s="198">
        <f>'общие характеристики'!D110</f>
        <v>0</v>
      </c>
      <c r="D100" s="198">
        <f>'общие характеристики'!E110</f>
        <v>0</v>
      </c>
      <c r="E100" s="187">
        <f>IF('общие характеристики'!AI110&gt;0,'общие характеристики'!AI110/'общие характеристики'!$AI$16,0)</f>
        <v>0</v>
      </c>
      <c r="F100" s="187">
        <f t="shared" si="4"/>
        <v>0</v>
      </c>
      <c r="G100" s="187">
        <f t="shared" si="5"/>
        <v>0</v>
      </c>
      <c r="H100" s="187">
        <f t="shared" si="6"/>
        <v>0</v>
      </c>
    </row>
    <row r="101" spans="2:8" ht="15">
      <c r="B101" s="198">
        <f>'общие характеристики'!C111</f>
        <v>0</v>
      </c>
      <c r="C101" s="198">
        <f>'общие характеристики'!D111</f>
        <v>0</v>
      </c>
      <c r="D101" s="198">
        <f>'общие характеристики'!E111</f>
        <v>0</v>
      </c>
      <c r="E101" s="187">
        <f>IF('общие характеристики'!AI111&gt;0,'общие характеристики'!AI111/'общие характеристики'!$AI$16,0)</f>
        <v>0</v>
      </c>
      <c r="F101" s="187">
        <f t="shared" si="4"/>
        <v>0</v>
      </c>
      <c r="G101" s="187">
        <f t="shared" si="5"/>
        <v>0</v>
      </c>
      <c r="H101" s="187">
        <f t="shared" si="6"/>
        <v>0</v>
      </c>
    </row>
    <row r="102" spans="2:8" ht="15">
      <c r="B102" s="198">
        <f>'общие характеристики'!C112</f>
        <v>0</v>
      </c>
      <c r="C102" s="198">
        <f>'общие характеристики'!D112</f>
        <v>0</v>
      </c>
      <c r="D102" s="198">
        <f>'общие характеристики'!E112</f>
        <v>0</v>
      </c>
      <c r="E102" s="187">
        <f>IF('общие характеристики'!AI112&gt;0,'общие характеристики'!AI112/'общие характеристики'!$AI$16,0)</f>
        <v>0</v>
      </c>
      <c r="F102" s="187">
        <f t="shared" si="4"/>
        <v>0</v>
      </c>
      <c r="G102" s="187">
        <f t="shared" si="5"/>
        <v>0</v>
      </c>
      <c r="H102" s="187">
        <f t="shared" si="6"/>
        <v>0</v>
      </c>
    </row>
    <row r="103" spans="2:8" ht="15">
      <c r="B103" s="198">
        <f>'общие характеристики'!C113</f>
        <v>0</v>
      </c>
      <c r="C103" s="198">
        <f>'общие характеристики'!D113</f>
        <v>0</v>
      </c>
      <c r="D103" s="198">
        <f>'общие характеристики'!E113</f>
        <v>0</v>
      </c>
      <c r="E103" s="187">
        <f>IF('общие характеристики'!AI113&gt;0,'общие характеристики'!AI113/'общие характеристики'!$AI$16,0)</f>
        <v>0</v>
      </c>
      <c r="F103" s="187">
        <f t="shared" si="4"/>
        <v>0</v>
      </c>
      <c r="G103" s="187">
        <f t="shared" si="5"/>
        <v>0</v>
      </c>
      <c r="H103" s="187">
        <f t="shared" si="6"/>
        <v>0</v>
      </c>
    </row>
    <row r="104" spans="2:8" ht="15">
      <c r="B104" s="198">
        <f>'общие характеристики'!C114</f>
        <v>0</v>
      </c>
      <c r="C104" s="198">
        <f>'общие характеристики'!D114</f>
        <v>0</v>
      </c>
      <c r="D104" s="198">
        <f>'общие характеристики'!E114</f>
        <v>0</v>
      </c>
      <c r="E104" s="187">
        <f>IF('общие характеристики'!AI114&gt;0,'общие характеристики'!AI114/'общие характеристики'!$AI$16,0)</f>
        <v>0</v>
      </c>
      <c r="F104" s="187">
        <f t="shared" si="4"/>
        <v>0</v>
      </c>
      <c r="G104" s="187">
        <f t="shared" si="5"/>
        <v>0</v>
      </c>
      <c r="H104" s="187">
        <f t="shared" si="6"/>
        <v>0</v>
      </c>
    </row>
    <row r="105" spans="2:8" ht="15">
      <c r="B105" s="198">
        <f>'общие характеристики'!C115</f>
        <v>0</v>
      </c>
      <c r="C105" s="198">
        <f>'общие характеристики'!D115</f>
        <v>0</v>
      </c>
      <c r="D105" s="198">
        <f>'общие характеристики'!E115</f>
        <v>0</v>
      </c>
      <c r="E105" s="187">
        <f>IF('общие характеристики'!AI115&gt;0,'общие характеристики'!AI115/'общие характеристики'!$AI$16,0)</f>
        <v>0</v>
      </c>
      <c r="F105" s="187">
        <f t="shared" si="4"/>
        <v>0</v>
      </c>
      <c r="G105" s="187">
        <f t="shared" si="5"/>
        <v>0</v>
      </c>
      <c r="H105" s="187">
        <f t="shared" si="6"/>
        <v>0</v>
      </c>
    </row>
    <row r="106" spans="2:8" ht="15">
      <c r="B106" s="198">
        <f>'общие характеристики'!C116</f>
        <v>0</v>
      </c>
      <c r="C106" s="198">
        <f>'общие характеристики'!D116</f>
        <v>0</v>
      </c>
      <c r="D106" s="198">
        <f>'общие характеристики'!E116</f>
        <v>0</v>
      </c>
      <c r="E106" s="187">
        <f>IF('общие характеристики'!AI116&gt;0,'общие характеристики'!AI116/'общие характеристики'!$AI$16,0)</f>
        <v>0</v>
      </c>
      <c r="F106" s="187">
        <f t="shared" si="4"/>
        <v>0</v>
      </c>
      <c r="G106" s="187">
        <f t="shared" si="5"/>
        <v>0</v>
      </c>
      <c r="H106" s="187">
        <f t="shared" si="6"/>
        <v>0</v>
      </c>
    </row>
  </sheetData>
  <sheetProtection password="CC96" sheet="1" objects="1" scenarios="1" selectLockedCells="1"/>
  <mergeCells count="2">
    <mergeCell ref="B6:D6"/>
    <mergeCell ref="B2:H3"/>
  </mergeCells>
  <conditionalFormatting sqref="E7:E106">
    <cfRule type="cellIs" priority="1" dxfId="0" operator="lessThan">
      <formula>0</formula>
    </cfRule>
  </conditionalFormatting>
  <conditionalFormatting sqref="F7:H106">
    <cfRule type="cellIs" priority="2" dxfId="0" operator="lessThan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  <ignoredErrors>
    <ignoredError sqref="G8:H106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Писак Елена Валерьевна</dc:creator>
  <cp:keywords/>
  <dc:description/>
  <cp:lastModifiedBy>Мазур Нина Павловна</cp:lastModifiedBy>
  <cp:lastPrinted>2013-03-12T10:23:04Z</cp:lastPrinted>
  <dcterms:created xsi:type="dcterms:W3CDTF">2012-11-27T08:07:43Z</dcterms:created>
  <dcterms:modified xsi:type="dcterms:W3CDTF">2016-07-18T04:45:12Z</dcterms:modified>
  <cp:category/>
  <cp:version/>
  <cp:contentType/>
  <cp:contentStatus/>
</cp:coreProperties>
</file>