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pDMNfypKAkWnEvQiSTXpkN/RGUe/tNHtjSQuSRzqdY10eUYfr5U+H3K3wlMrUsTEN5bEmlf2Ga4P1HnZB7D5GA==" workbookSpinCount="100000" workbookSaltValue="sjL4QxSfuA4OH9uBzTzv+g==" lockStructure="1"/>
  <bookViews>
    <workbookView xWindow="0" yWindow="6300" windowWidth="19110" windowHeight="5805" tabRatio="740" firstSheet="6" activeTab="6"/>
  </bookViews>
  <sheets>
    <sheet name="общие характеристики" sheetId="1" state="hidden" r:id="rId1"/>
    <sheet name="цены" sheetId="8" state="hidden" r:id="rId2"/>
    <sheet name="детальное описание" sheetId="10" state="hidden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'доходы'!$A$1:$P$38</definedName>
    <definedName name="_xlnm.Print_Area" localSheetId="5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52511"/>
</workbook>
</file>

<file path=xl/sharedStrings.xml><?xml version="1.0" encoding="utf-8"?>
<sst xmlns="http://schemas.openxmlformats.org/spreadsheetml/2006/main" count="952" uniqueCount="295">
  <si>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</si>
  <si>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</si>
  <si>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</si>
  <si>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</si>
  <si>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</si>
  <si>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</si>
  <si>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</si>
  <si>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</si>
  <si>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</si>
  <si>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</si>
  <si>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</si>
  <si>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</si>
  <si>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</si>
  <si>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</si>
  <si>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</si>
  <si>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</si>
  <si>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</si>
  <si>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</si>
  <si>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</si>
  <si>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</si>
  <si>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</si>
  <si>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</si>
  <si>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</si>
  <si>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</si>
  <si>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</si>
  <si>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</si>
  <si>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</si>
  <si>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</si>
  <si>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</si>
  <si>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</si>
  <si>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</si>
  <si>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</si>
  <si>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</si>
  <si>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</si>
  <si>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</si>
  <si>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</si>
  <si>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</si>
  <si>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</si>
  <si>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</si>
  <si>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</si>
  <si>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</si>
  <si>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</si>
  <si>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</si>
  <si>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</si>
  <si>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</si>
  <si>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</si>
  <si>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</si>
  <si>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</si>
  <si>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</si>
  <si>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</si>
  <si>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</si>
  <si>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</si>
  <si>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</si>
  <si>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</si>
  <si>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</si>
  <si>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</si>
  <si>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</si>
  <si>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</si>
  <si>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</si>
  <si>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</si>
  <si>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</si>
  <si>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</si>
  <si>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</si>
  <si>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</si>
  <si>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</si>
  <si>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</si>
  <si>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</si>
  <si>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</si>
  <si>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</si>
  <si>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</si>
  <si>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</si>
  <si>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</si>
  <si>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</si>
  <si>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</si>
  <si>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</si>
  <si>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</si>
  <si>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</si>
  <si>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</si>
  <si>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</si>
  <si>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</si>
  <si>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</si>
  <si>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</si>
  <si>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</si>
  <si>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</si>
  <si>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</si>
  <si>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</si>
  <si>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</si>
  <si>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</si>
  <si>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</si>
  <si>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</si>
  <si>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</si>
  <si>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</si>
  <si>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</si>
  <si>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</si>
  <si>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</si>
  <si>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</si>
  <si>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</si>
  <si>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</si>
  <si>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</si>
  <si>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</si>
  <si>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</si>
  <si>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</si>
  <si>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</si>
  <si>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</si>
  <si>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</si>
  <si>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</si>
  <si>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</si>
  <si>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</si>
  <si>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</si>
  <si>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</si>
  <si>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</si>
  <si>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</si>
  <si>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</si>
  <si>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</si>
  <si>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</si>
  <si>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</si>
  <si>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</si>
  <si>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</si>
  <si>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</si>
  <si>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</si>
  <si>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</si>
  <si>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</si>
  <si>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</si>
  <si>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</si>
  <si>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</si>
  <si>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</si>
  <si>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</si>
  <si>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</si>
  <si>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</si>
  <si>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</si>
  <si>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</si>
  <si>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</si>
  <si>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</si>
  <si>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</si>
  <si>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</si>
  <si>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</si>
  <si>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</si>
  <si>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</si>
  <si>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</si>
  <si>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</si>
  <si>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</si>
  <si>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</si>
  <si>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</si>
  <si>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</si>
  <si>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</si>
  <si>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</si>
  <si>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</si>
  <si>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</si>
  <si>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</si>
  <si>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</si>
  <si>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</si>
  <si>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</si>
  <si>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</si>
  <si>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</si>
  <si>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</si>
  <si>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</si>
  <si>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</si>
  <si>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</si>
  <si>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</si>
  <si>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</si>
  <si>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</si>
  <si>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</si>
  <si>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</si>
  <si>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</si>
  <si>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</si>
  <si>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</si>
  <si>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</si>
  <si>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</si>
  <si>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</si>
  <si>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</si>
  <si>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</si>
  <si>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</si>
  <si>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</si>
  <si>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</si>
  <si>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</si>
  <si>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</si>
  <si>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</si>
  <si>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</si>
  <si>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</si>
  <si>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</si>
  <si>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</si>
  <si>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</si>
  <si>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АТСК50/200м</t>
  </si>
  <si>
    <t>координатные</t>
  </si>
  <si>
    <t>Болгария</t>
  </si>
  <si>
    <t>МКС 20х10х6</t>
  </si>
  <si>
    <t>АТСК 50/200</t>
  </si>
  <si>
    <t>РР2.119.119</t>
  </si>
  <si>
    <t>АК</t>
  </si>
  <si>
    <t>ШК</t>
  </si>
  <si>
    <t>РПН</t>
  </si>
  <si>
    <t>нет</t>
  </si>
  <si>
    <t>есть</t>
  </si>
  <si>
    <t>Демонтирована</t>
  </si>
  <si>
    <t>АТСК50/200</t>
  </si>
  <si>
    <t>5114273</t>
  </si>
  <si>
    <t>5139232</t>
  </si>
  <si>
    <t>berezovskiy-ayu@ural.ru</t>
  </si>
  <si>
    <t>89026244989</t>
  </si>
  <si>
    <t>Руководитель УМГОС Нижнетавдинский ЛТЦ</t>
  </si>
  <si>
    <t>Березовский Андрей Юрьевич</t>
  </si>
  <si>
    <t>Тюменская область,Нижнетавдинский район,с.Нижняя Тавда,ул.Ленина,28</t>
  </si>
  <si>
    <t>МКС 20х10х3</t>
  </si>
  <si>
    <t>МРИ</t>
  </si>
  <si>
    <t>МФ</t>
  </si>
  <si>
    <t>МАИ</t>
  </si>
  <si>
    <t>ПП</t>
  </si>
  <si>
    <t>ИП</t>
  </si>
  <si>
    <t>РСЛ</t>
  </si>
  <si>
    <t>Тюменская обл.Нижнетавдинский район,с.Нижняя Тавда ул.Ленина-28</t>
  </si>
  <si>
    <t>Гребенщиков Сергей Владиславович</t>
  </si>
  <si>
    <t>Начальник УТУ Нижнетавдинский ЛТЦ</t>
  </si>
  <si>
    <t>890887921785</t>
  </si>
  <si>
    <t>grebenshhikov-sv@ural.rt.ru</t>
  </si>
  <si>
    <t>5147392</t>
  </si>
  <si>
    <t>Тюменская обл., Нижнетавдинский р-н, с. Черепаново, ул. Советская, 12, 1 этаж</t>
  </si>
  <si>
    <t>МКС 20х20х3</t>
  </si>
  <si>
    <t>Янбиков Ильяр Фанилевич</t>
  </si>
  <si>
    <t>Начальник участка</t>
  </si>
  <si>
    <t>83452599623</t>
  </si>
  <si>
    <t>yanbikov-if@ural.rt.ru</t>
  </si>
  <si>
    <t>РР2.119.120</t>
  </si>
  <si>
    <t>ППИПМО</t>
  </si>
  <si>
    <t>Демонтировано</t>
  </si>
  <si>
    <t>ЗИУ</t>
  </si>
  <si>
    <t>РСЛЭ</t>
  </si>
  <si>
    <t>РСЛО</t>
  </si>
  <si>
    <t>РА</t>
  </si>
  <si>
    <t>САК</t>
  </si>
  <si>
    <t>5077949</t>
  </si>
  <si>
    <t>СССР</t>
  </si>
  <si>
    <t>Курганская обл., Варгашинский р-н. с.Варгаши</t>
  </si>
  <si>
    <t>Сабиров Радик Наилович</t>
  </si>
  <si>
    <t>Начальник ЛТЦ</t>
  </si>
  <si>
    <t>83523321094</t>
  </si>
  <si>
    <t>sabirov-rn@ural.rt.ru</t>
  </si>
  <si>
    <t>Курганская,обл. Щучанский, рн. с.Чистое.</t>
  </si>
  <si>
    <t>МРИ1</t>
  </si>
  <si>
    <t>МАИ1</t>
  </si>
  <si>
    <t>МАИ2</t>
  </si>
  <si>
    <t>МАИ3</t>
  </si>
  <si>
    <t>РПУ</t>
  </si>
  <si>
    <t>МРИ2</t>
  </si>
  <si>
    <t>АТСК 50/200 (50NN)</t>
  </si>
  <si>
    <t>5055369</t>
  </si>
  <si>
    <t>Координатная</t>
  </si>
  <si>
    <t>Курганская обл, Притобольный р-н, д. Осиновка,Центральная,д.11</t>
  </si>
  <si>
    <t>Пятков Евгений Алексеевич</t>
  </si>
  <si>
    <t>89080097914</t>
  </si>
  <si>
    <t>pyatkov-ea@ur.rt.ru</t>
  </si>
  <si>
    <t>шкаф</t>
  </si>
  <si>
    <t>ссср</t>
  </si>
  <si>
    <t xml:space="preserve">реле </t>
  </si>
  <si>
    <t>да</t>
  </si>
  <si>
    <t>требует демонтажа</t>
  </si>
  <si>
    <t>Россия</t>
  </si>
  <si>
    <t>Курганская обл., Притобольный р-н, с. Межборное</t>
  </si>
  <si>
    <t>5072685</t>
  </si>
  <si>
    <t>Курганская обл. Притобольный р-н, с. Межборное</t>
  </si>
  <si>
    <t>Ведущий инженер, ЛТЦ Притобольный р-н</t>
  </si>
  <si>
    <t>8523993061,89080097914</t>
  </si>
  <si>
    <t>pyatkov-ea@ural.rt.ru</t>
  </si>
  <si>
    <t>АТСК 100/2000</t>
  </si>
  <si>
    <t>5076223</t>
  </si>
  <si>
    <t>Венгрия</t>
  </si>
  <si>
    <t>Курганская обл. с.Частоозерье ул.Ленина 24</t>
  </si>
  <si>
    <t>статив расширения АТСК</t>
  </si>
  <si>
    <t>5080271</t>
  </si>
  <si>
    <t>МКС 10х10х12</t>
  </si>
  <si>
    <t>МКС 10х20х6</t>
  </si>
  <si>
    <t>5084740</t>
  </si>
  <si>
    <t>Курганская обл. с.Восточное ул.Комсомольская 3</t>
  </si>
  <si>
    <t>аппаратура АОН</t>
  </si>
  <si>
    <t>5069368</t>
  </si>
  <si>
    <t>5070132</t>
  </si>
  <si>
    <t>аппаратура АВУ</t>
  </si>
  <si>
    <t>5064686</t>
  </si>
  <si>
    <t>изделие АВУ</t>
  </si>
  <si>
    <t>5067670</t>
  </si>
  <si>
    <t>Васильев Василий Викторович</t>
  </si>
  <si>
    <t>начальник УТУ №2 ЛТЦ Макушинского района</t>
  </si>
  <si>
    <t>89080091923</t>
  </si>
  <si>
    <t>vasilev-vv@ural.rt.ru</t>
  </si>
  <si>
    <t>КПП</t>
  </si>
  <si>
    <t>МГИ</t>
  </si>
  <si>
    <t>СПЛ</t>
  </si>
  <si>
    <t>РСЛИ</t>
  </si>
  <si>
    <t>Р5</t>
  </si>
  <si>
    <t>ПКУ</t>
  </si>
  <si>
    <t>ВШКМ</t>
  </si>
  <si>
    <t>АОН</t>
  </si>
  <si>
    <t>ГД</t>
  </si>
  <si>
    <t>ВЧ/НЧ</t>
  </si>
  <si>
    <t>5076223, 5080271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</si>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</sst>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_-* #,##0.0000_р_._-;\-* #,##0.0000_р_._-;_-* &quot;-&quot;????_р_._-;_-@_-"/>
    <numFmt numFmtId="168" formatCode="#,##0.0000"/>
    <numFmt numFmtId="169" formatCode="#,##0.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</cellStyleXfs>
  <cellXfs count="371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43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43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3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43" fontId="7" fillId="2" borderId="8" xfId="0" applyNumberFormat="1" applyFont="1" applyFill="1" applyBorder="1"/>
    <xf numFmtId="43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3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3" fontId="7" fillId="3" borderId="10" xfId="0" applyNumberFormat="1" applyFont="1" applyFill="1" applyBorder="1" applyAlignment="1">
      <alignment vertical="center"/>
    </xf>
    <xf numFmtId="166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43" fontId="0" fillId="4" borderId="0" xfId="0" applyNumberFormat="1" applyFill="1"/>
    <xf numFmtId="164" fontId="11" fillId="5" borderId="3" xfId="0" applyNumberFormat="1" applyFont="1" applyFill="1" applyBorder="1" applyAlignment="1">
      <alignment horizontal="center"/>
    </xf>
    <xf numFmtId="43" fontId="0" fillId="4" borderId="2" xfId="0" applyNumberFormat="1" applyFill="1" applyBorder="1"/>
    <xf numFmtId="43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4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7" fontId="7" fillId="3" borderId="15" xfId="0" applyNumberFormat="1" applyFont="1" applyFill="1" applyBorder="1" applyAlignment="1">
      <alignment horizontal="right"/>
    </xf>
    <xf numFmtId="167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43" fontId="8" fillId="0" borderId="1" xfId="0" applyNumberFormat="1" applyFont="1" applyFill="1" applyBorder="1"/>
    <xf numFmtId="43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43" fontId="19" fillId="4" borderId="24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3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43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43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4" fontId="26" fillId="4" borderId="0" xfId="0" applyNumberFormat="1" applyFont="1" applyFill="1" applyBorder="1" applyAlignment="1" applyProtection="1">
      <alignment horizontal="center"/>
      <protection locked="0"/>
    </xf>
    <xf numFmtId="43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43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41" fontId="8" fillId="12" borderId="1" xfId="0" applyNumberFormat="1" applyFont="1" applyFill="1" applyBorder="1" applyAlignment="1" applyProtection="1">
      <alignment vertical="center" wrapText="1"/>
      <protection locked="0"/>
    </xf>
    <xf numFmtId="166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43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43" fontId="18" fillId="12" borderId="1" xfId="0" applyNumberFormat="1" applyFont="1" applyFill="1" applyBorder="1" applyAlignment="1" applyProtection="1">
      <alignment vertical="center"/>
      <protection locked="0"/>
    </xf>
    <xf numFmtId="164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41" fontId="29" fillId="13" borderId="0" xfId="0" applyNumberFormat="1" applyFont="1" applyFill="1" applyProtection="1">
      <protection/>
    </xf>
    <xf numFmtId="41" fontId="0" fillId="13" borderId="0" xfId="0" applyNumberFormat="1" applyFill="1" applyProtection="1">
      <protection/>
    </xf>
    <xf numFmtId="41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6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43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43" fontId="3" fillId="4" borderId="20" xfId="0" applyNumberFormat="1" applyFont="1" applyFill="1" applyBorder="1" applyAlignment="1" applyProtection="1">
      <alignment horizontal="center" vertical="center" wrapText="1"/>
      <protection/>
    </xf>
    <xf numFmtId="43" fontId="9" fillId="4" borderId="1" xfId="0" applyNumberFormat="1" applyFont="1" applyFill="1" applyBorder="1" applyAlignment="1" applyProtection="1">
      <alignment horizontal="center" vertical="center" wrapText="1"/>
      <protection/>
    </xf>
    <xf numFmtId="43" fontId="9" fillId="4" borderId="27" xfId="0" applyNumberFormat="1" applyFont="1" applyFill="1" applyBorder="1" applyAlignment="1" applyProtection="1">
      <alignment horizontal="center" vertical="center" wrapText="1"/>
      <protection/>
    </xf>
    <xf numFmtId="43" fontId="44" fillId="4" borderId="39" xfId="0" applyNumberFormat="1" applyFont="1" applyFill="1" applyBorder="1" applyAlignment="1" applyProtection="1">
      <alignment horizontal="center" vertical="center" wrapText="1"/>
      <protection/>
    </xf>
    <xf numFmtId="43" fontId="42" fillId="4" borderId="33" xfId="0" applyNumberFormat="1" applyFont="1" applyFill="1" applyBorder="1" applyAlignment="1" applyProtection="1">
      <alignment horizontal="center" vertical="center" wrapText="1"/>
      <protection/>
    </xf>
    <xf numFmtId="43" fontId="42" fillId="4" borderId="40" xfId="0" applyNumberFormat="1" applyFont="1" applyFill="1" applyBorder="1" applyAlignment="1" applyProtection="1">
      <alignment horizontal="center" vertical="center" wrapText="1"/>
      <protection/>
    </xf>
    <xf numFmtId="43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43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4" fontId="27" fillId="4" borderId="0" xfId="0" applyNumberFormat="1" applyFont="1" applyFill="1" applyBorder="1" applyAlignment="1" applyProtection="1">
      <alignment horizontal="center"/>
      <protection/>
    </xf>
    <xf numFmtId="164" fontId="26" fillId="4" borderId="0" xfId="0" applyNumberFormat="1" applyFont="1" applyFill="1" applyBorder="1" applyAlignment="1" applyProtection="1">
      <alignment horizontal="center"/>
      <protection/>
    </xf>
    <xf numFmtId="164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43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68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26" fillId="4" borderId="0" xfId="0" applyFont="1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69" fontId="8" fillId="12" borderId="1" xfId="0" applyNumberFormat="1" applyFont="1" applyFill="1" applyBorder="1" applyAlignment="1" applyProtection="1">
      <alignment vertical="center" wrapText="1"/>
      <protection locked="0"/>
    </xf>
    <xf numFmtId="169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43" fontId="18" fillId="12" borderId="1" xfId="0" applyNumberFormat="1" applyFont="1" applyFill="1" applyBorder="1" applyAlignment="1" applyProtection="1">
      <alignment vertical="center" wrapText="1"/>
      <protection/>
    </xf>
    <xf numFmtId="14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wrapText="1"/>
      <protection locked="0"/>
    </xf>
    <xf numFmtId="0" fontId="8" fillId="12" borderId="1" xfId="0" applyFont="1" applyFill="1" applyBorder="1" applyAlignment="1" applyProtection="1">
      <alignment/>
      <protection locked="0"/>
    </xf>
    <xf numFmtId="0" fontId="8" fillId="1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7" fillId="7" borderId="43" xfId="0" applyFont="1" applyFill="1" applyBorder="1" applyAlignment="1" applyProtection="1">
      <alignment horizontal="center"/>
      <protection/>
    </xf>
    <xf numFmtId="0" fontId="27" fillId="7" borderId="44" xfId="0" applyFont="1" applyFill="1" applyBorder="1" applyAlignment="1" applyProtection="1">
      <alignment horizontal="center"/>
      <protection/>
    </xf>
    <xf numFmtId="0" fontId="27" fillId="7" borderId="45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27" fillId="6" borderId="43" xfId="0" applyFont="1" applyFill="1" applyBorder="1" applyAlignment="1" applyProtection="1">
      <alignment horizontal="center"/>
      <protection/>
    </xf>
    <xf numFmtId="0" fontId="27" fillId="6" borderId="44" xfId="0" applyFont="1" applyFill="1" applyBorder="1" applyAlignment="1" applyProtection="1">
      <alignment horizontal="center"/>
      <protection/>
    </xf>
    <xf numFmtId="0" fontId="27" fillId="6" borderId="45" xfId="0" applyFont="1" applyFill="1" applyBorder="1" applyAlignment="1" applyProtection="1">
      <alignment horizontal="center"/>
      <protection/>
    </xf>
    <xf numFmtId="0" fontId="27" fillId="5" borderId="43" xfId="0" applyFont="1" applyFill="1" applyBorder="1" applyAlignment="1" applyProtection="1">
      <alignment horizontal="center"/>
      <protection/>
    </xf>
    <xf numFmtId="0" fontId="27" fillId="5" borderId="44" xfId="0" applyFont="1" applyFill="1" applyBorder="1" applyAlignment="1" applyProtection="1">
      <alignment horizontal="center"/>
      <protection/>
    </xf>
    <xf numFmtId="0" fontId="27" fillId="5" borderId="45" xfId="0" applyFont="1" applyFill="1" applyBorder="1" applyAlignment="1" applyProtection="1">
      <alignment horizontal="center"/>
      <protection/>
    </xf>
    <xf numFmtId="0" fontId="27" fillId="8" borderId="47" xfId="0" applyFont="1" applyFill="1" applyBorder="1" applyAlignment="1" applyProtection="1">
      <alignment horizontal="center"/>
      <protection/>
    </xf>
    <xf numFmtId="0" fontId="27" fillId="8" borderId="48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9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50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51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43" fontId="18" fillId="12" borderId="2" xfId="0" applyNumberFormat="1" applyFont="1" applyFill="1" applyBorder="1" applyAlignment="1" applyProtection="1">
      <alignment horizontal="center" vertical="center"/>
      <protection locked="0"/>
    </xf>
    <xf numFmtId="43" fontId="18" fillId="12" borderId="46" xfId="0" applyNumberFormat="1" applyFont="1" applyFill="1" applyBorder="1" applyAlignment="1" applyProtection="1">
      <alignment horizontal="center" vertical="center"/>
      <protection locked="0"/>
    </xf>
    <xf numFmtId="43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7" fillId="4" borderId="47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48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27" fillId="4" borderId="43" xfId="0" applyFont="1" applyFill="1" applyBorder="1" applyAlignment="1" applyProtection="1">
      <alignment horizontal="center"/>
      <protection/>
    </xf>
    <xf numFmtId="0" fontId="27" fillId="4" borderId="44" xfId="0" applyFont="1" applyFill="1" applyBorder="1" applyAlignment="1" applyProtection="1">
      <alignment horizontal="center"/>
      <protection/>
    </xf>
    <xf numFmtId="0" fontId="27" fillId="4" borderId="45" xfId="0" applyFont="1" applyFill="1" applyBorder="1" applyAlignment="1" applyProtection="1">
      <alignment horizontal="center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26" fillId="4" borderId="59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47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32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zoomScale="80" zoomScaleNormal="80" workbookViewId="0" topLeftCell="B7">
      <selection activeCell="E33" sqref="E33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5" t="s">
        <v>154</v>
      </c>
    </row>
    <row r="3" ht="19.5" customHeight="1">
      <c r="B3" s="185" t="s">
        <v>153</v>
      </c>
    </row>
    <row r="4" spans="2:9" ht="19.5" customHeight="1">
      <c r="B4" s="185" t="s">
        <v>171</v>
      </c>
      <c r="C4" s="238"/>
      <c r="D4" s="238"/>
      <c r="E4" s="238"/>
      <c r="F4" s="238"/>
      <c r="G4" s="238"/>
      <c r="H4" s="238"/>
      <c r="I4" s="238"/>
    </row>
    <row r="5" ht="15.75" thickBot="1"/>
    <row r="6" spans="2:3" ht="27.75" customHeight="1" thickBot="1">
      <c r="B6" s="139"/>
      <c r="C6" s="138" t="s">
        <v>122</v>
      </c>
    </row>
    <row r="7" ht="15.75" thickBot="1"/>
    <row r="8" spans="4:9" ht="16.5" thickBot="1">
      <c r="D8" s="143">
        <v>42524</v>
      </c>
      <c r="E8" s="121" t="s">
        <v>32</v>
      </c>
      <c r="F8" s="14"/>
      <c r="I8" s="26"/>
    </row>
    <row r="9" spans="4:9" ht="19.5" thickBot="1">
      <c r="D9" s="136"/>
      <c r="E9" s="121"/>
      <c r="F9" s="14"/>
      <c r="I9" s="26"/>
    </row>
    <row r="10" spans="2:42" ht="19.5" thickBot="1">
      <c r="B10" s="267" t="s">
        <v>112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9"/>
      <c r="S10" s="264" t="s">
        <v>111</v>
      </c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6"/>
      <c r="AK10" s="270" t="s">
        <v>113</v>
      </c>
      <c r="AL10" s="271"/>
      <c r="AM10" s="251" t="s">
        <v>115</v>
      </c>
      <c r="AN10" s="252"/>
      <c r="AO10" s="252"/>
      <c r="AP10" s="253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0">
        <v>24</v>
      </c>
      <c r="Z11" s="230">
        <v>25</v>
      </c>
      <c r="AA11" s="230">
        <v>26</v>
      </c>
      <c r="AB11" s="230">
        <v>27</v>
      </c>
      <c r="AC11" s="230">
        <v>28</v>
      </c>
      <c r="AD11" s="230">
        <v>29</v>
      </c>
      <c r="AE11" s="230">
        <v>30</v>
      </c>
      <c r="AF11" s="230">
        <v>31</v>
      </c>
      <c r="AG11" s="230">
        <v>32</v>
      </c>
      <c r="AH11" s="230">
        <v>33</v>
      </c>
      <c r="AI11" s="230">
        <v>34</v>
      </c>
      <c r="AJ11" s="230">
        <v>35</v>
      </c>
      <c r="AK11" s="228">
        <v>36</v>
      </c>
      <c r="AL11" s="228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273" t="s">
        <v>130</v>
      </c>
      <c r="C12" s="272" t="s">
        <v>2</v>
      </c>
      <c r="D12" s="272" t="s">
        <v>118</v>
      </c>
      <c r="E12" s="256" t="s">
        <v>119</v>
      </c>
      <c r="F12" s="272" t="s">
        <v>120</v>
      </c>
      <c r="G12" s="272" t="s">
        <v>121</v>
      </c>
      <c r="H12" s="272" t="s">
        <v>175</v>
      </c>
      <c r="I12" s="272" t="s">
        <v>179</v>
      </c>
      <c r="J12" s="272" t="s">
        <v>13</v>
      </c>
      <c r="K12" s="272" t="s">
        <v>28</v>
      </c>
      <c r="L12" s="272" t="s">
        <v>36</v>
      </c>
      <c r="M12" s="272" t="s">
        <v>43</v>
      </c>
      <c r="N12" s="272" t="s">
        <v>42</v>
      </c>
      <c r="O12" s="256" t="s">
        <v>110</v>
      </c>
      <c r="P12" s="256" t="s">
        <v>39</v>
      </c>
      <c r="Q12" s="256" t="s">
        <v>160</v>
      </c>
      <c r="R12" s="276" t="s">
        <v>35</v>
      </c>
      <c r="S12" s="281" t="s">
        <v>102</v>
      </c>
      <c r="T12" s="282"/>
      <c r="U12" s="282"/>
      <c r="V12" s="282"/>
      <c r="W12" s="282"/>
      <c r="X12" s="283"/>
      <c r="Y12" s="118" t="s">
        <v>14</v>
      </c>
      <c r="Z12" s="105" t="s">
        <v>16</v>
      </c>
      <c r="AA12" s="105" t="s">
        <v>17</v>
      </c>
      <c r="AB12" s="237" t="s">
        <v>172</v>
      </c>
      <c r="AC12" s="105" t="s">
        <v>18</v>
      </c>
      <c r="AD12" s="229" t="s">
        <v>19</v>
      </c>
      <c r="AE12" s="237" t="s">
        <v>176</v>
      </c>
      <c r="AF12" s="254" t="s">
        <v>49</v>
      </c>
      <c r="AG12" s="293" t="s">
        <v>61</v>
      </c>
      <c r="AH12" s="275" t="s">
        <v>105</v>
      </c>
      <c r="AI12" s="275" t="s">
        <v>63</v>
      </c>
      <c r="AJ12" s="290" t="s">
        <v>62</v>
      </c>
      <c r="AK12" s="123" t="s">
        <v>106</v>
      </c>
      <c r="AL12" s="289" t="s">
        <v>34</v>
      </c>
      <c r="AM12" s="284" t="s">
        <v>116</v>
      </c>
      <c r="AN12" s="285"/>
      <c r="AO12" s="285"/>
      <c r="AP12" s="286"/>
    </row>
    <row r="13" spans="2:42" s="18" customFormat="1" ht="62.25" customHeight="1">
      <c r="B13" s="273"/>
      <c r="C13" s="272"/>
      <c r="D13" s="272"/>
      <c r="E13" s="257"/>
      <c r="F13" s="272"/>
      <c r="G13" s="272"/>
      <c r="H13" s="272"/>
      <c r="I13" s="272"/>
      <c r="J13" s="272"/>
      <c r="K13" s="272"/>
      <c r="L13" s="272"/>
      <c r="M13" s="272"/>
      <c r="N13" s="272"/>
      <c r="O13" s="257"/>
      <c r="P13" s="257"/>
      <c r="Q13" s="257"/>
      <c r="R13" s="277"/>
      <c r="S13" s="279" t="s">
        <v>99</v>
      </c>
      <c r="T13" s="274" t="s">
        <v>100</v>
      </c>
      <c r="U13" s="274" t="s">
        <v>101</v>
      </c>
      <c r="V13" s="262" t="s">
        <v>104</v>
      </c>
      <c r="W13" s="279" t="s">
        <v>161</v>
      </c>
      <c r="X13" s="262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255"/>
      <c r="AG13" s="293"/>
      <c r="AH13" s="275"/>
      <c r="AI13" s="275"/>
      <c r="AJ13" s="290"/>
      <c r="AK13" s="125">
        <f>SUM($AK$17:$AK$76)</f>
        <v>509272.89599999995</v>
      </c>
      <c r="AL13" s="289"/>
      <c r="AM13" s="287" t="s">
        <v>87</v>
      </c>
      <c r="AN13" s="256" t="s">
        <v>89</v>
      </c>
      <c r="AO13" s="256" t="s">
        <v>88</v>
      </c>
      <c r="AP13" s="276" t="s">
        <v>90</v>
      </c>
    </row>
    <row r="14" spans="2:42" s="18" customFormat="1" ht="45" customHeight="1">
      <c r="B14" s="273"/>
      <c r="C14" s="272"/>
      <c r="D14" s="272"/>
      <c r="E14" s="258"/>
      <c r="F14" s="272"/>
      <c r="G14" s="272"/>
      <c r="H14" s="272"/>
      <c r="I14" s="272"/>
      <c r="J14" s="272"/>
      <c r="K14" s="272"/>
      <c r="L14" s="272"/>
      <c r="M14" s="27" t="s">
        <v>30</v>
      </c>
      <c r="N14" s="27" t="s">
        <v>30</v>
      </c>
      <c r="O14" s="258"/>
      <c r="P14" s="258"/>
      <c r="Q14" s="258"/>
      <c r="R14" s="278"/>
      <c r="S14" s="280"/>
      <c r="T14" s="275"/>
      <c r="U14" s="275"/>
      <c r="V14" s="263"/>
      <c r="W14" s="280"/>
      <c r="X14" s="263"/>
      <c r="Y14" s="291" t="s">
        <v>41</v>
      </c>
      <c r="Z14" s="292"/>
      <c r="AA14" s="292"/>
      <c r="AB14" s="292"/>
      <c r="AC14" s="294" t="s">
        <v>40</v>
      </c>
      <c r="AD14" s="294"/>
      <c r="AE14" s="294"/>
      <c r="AF14" s="295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289"/>
      <c r="AM14" s="288"/>
      <c r="AN14" s="257"/>
      <c r="AO14" s="257"/>
      <c r="AP14" s="277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289"/>
      <c r="AM15" s="102"/>
      <c r="AN15" s="103"/>
      <c r="AO15" s="103"/>
      <c r="AP15" s="104"/>
    </row>
    <row r="16" spans="2:42" s="17" customFormat="1" ht="15.75" customHeight="1">
      <c r="B16" s="259" t="s">
        <v>155</v>
      </c>
      <c r="C16" s="260"/>
      <c r="D16" s="261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67">
        <f>SUM(O17:O116)</f>
        <v>45</v>
      </c>
      <c r="P16" s="167">
        <f aca="true" t="shared" si="0" ref="P16:AK16">SUM(P17:P116)</f>
        <v>698</v>
      </c>
      <c r="Q16" s="167">
        <f t="shared" si="0"/>
        <v>12275</v>
      </c>
      <c r="R16" s="167">
        <f t="shared" si="0"/>
        <v>35</v>
      </c>
      <c r="S16" s="167"/>
      <c r="T16" s="167">
        <f>SUM(T17:T116)</f>
        <v>33</v>
      </c>
      <c r="U16" s="167">
        <f t="shared" si="0"/>
        <v>75</v>
      </c>
      <c r="V16" s="167">
        <f t="shared" si="0"/>
        <v>31653.75</v>
      </c>
      <c r="W16" s="167">
        <f t="shared" si="0"/>
        <v>12310</v>
      </c>
      <c r="X16" s="167">
        <f t="shared" si="0"/>
        <v>10225.799999999997</v>
      </c>
      <c r="Y16" s="232">
        <f t="shared" si="0"/>
        <v>7.0184</v>
      </c>
      <c r="Z16" s="232">
        <f t="shared" si="0"/>
        <v>2979.2408000000005</v>
      </c>
      <c r="AA16" s="232">
        <f t="shared" si="0"/>
        <v>323.7476</v>
      </c>
      <c r="AB16" s="232">
        <f t="shared" si="0"/>
        <v>0</v>
      </c>
      <c r="AC16" s="239">
        <f t="shared" si="0"/>
        <v>39</v>
      </c>
      <c r="AD16" s="239">
        <f aca="true" t="shared" si="1" ref="AD16">SUM(AD17:AD116)</f>
        <v>0.23</v>
      </c>
      <c r="AE16" s="239">
        <f aca="true" t="shared" si="2" ref="AE16">SUM(AE17:AE116)</f>
        <v>0</v>
      </c>
      <c r="AF16" s="239">
        <f t="shared" si="0"/>
        <v>8925</v>
      </c>
      <c r="AG16" s="168">
        <f t="shared" si="0"/>
        <v>1175</v>
      </c>
      <c r="AH16" s="168">
        <f t="shared" si="0"/>
        <v>41879.55000000001</v>
      </c>
      <c r="AI16" s="168">
        <f t="shared" si="0"/>
        <v>473466.74999999994</v>
      </c>
      <c r="AJ16" s="168">
        <f t="shared" si="0"/>
        <v>432762.2</v>
      </c>
      <c r="AK16" s="186">
        <f t="shared" si="0"/>
        <v>509272.89599999995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 t="s">
        <v>117</v>
      </c>
      <c r="D17" s="126" t="s">
        <v>182</v>
      </c>
      <c r="E17" s="127" t="s">
        <v>195</v>
      </c>
      <c r="F17" s="126" t="s">
        <v>183</v>
      </c>
      <c r="G17" s="126" t="s">
        <v>184</v>
      </c>
      <c r="H17" s="246">
        <v>33769</v>
      </c>
      <c r="I17" s="126">
        <v>1983</v>
      </c>
      <c r="J17" s="126" t="s">
        <v>201</v>
      </c>
      <c r="K17" s="126" t="s">
        <v>10</v>
      </c>
      <c r="L17" s="126">
        <v>100</v>
      </c>
      <c r="M17" s="247" t="s">
        <v>185</v>
      </c>
      <c r="N17" s="126" t="s">
        <v>184</v>
      </c>
      <c r="O17" s="128">
        <v>3</v>
      </c>
      <c r="P17" s="129">
        <v>26</v>
      </c>
      <c r="Q17" s="131">
        <v>150</v>
      </c>
      <c r="R17" s="132"/>
      <c r="S17" s="248" t="s">
        <v>158</v>
      </c>
      <c r="T17" s="248"/>
      <c r="U17" s="129"/>
      <c r="V17" s="112">
        <f>затраты!$D13</f>
        <v>0</v>
      </c>
      <c r="W17" s="131">
        <v>150</v>
      </c>
      <c r="X17" s="166">
        <f>затраты!$E13</f>
        <v>124.2</v>
      </c>
      <c r="Y17" s="240">
        <v>2.1046</v>
      </c>
      <c r="Z17" s="240">
        <v>877.9592</v>
      </c>
      <c r="AA17" s="240">
        <v>101.1869</v>
      </c>
      <c r="AB17" s="234"/>
      <c r="AC17" s="240"/>
      <c r="AD17" s="240"/>
      <c r="AE17" s="240"/>
      <c r="AF17" s="241">
        <v>123</v>
      </c>
      <c r="AG17" s="133"/>
      <c r="AH17" s="2">
        <f>затраты!$F13</f>
        <v>124.2</v>
      </c>
      <c r="AI17" s="2">
        <f>доходы!$C8</f>
        <v>125209.44</v>
      </c>
      <c r="AJ17" s="101">
        <f aca="true" t="shared" si="3" ref="AJ17:AJ81">AI17-AH17+AG17</f>
        <v>125085.24</v>
      </c>
      <c r="AK17" s="122">
        <f>('общие характеристики'!AI17-AH17)*1.18</f>
        <v>147600.5832</v>
      </c>
      <c r="AL17" s="122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4" t="s">
        <v>200</v>
      </c>
      <c r="AN17" s="127" t="s">
        <v>199</v>
      </c>
      <c r="AO17" s="127" t="s">
        <v>198</v>
      </c>
      <c r="AP17" s="135" t="s">
        <v>197</v>
      </c>
    </row>
    <row r="18" spans="2:42" ht="25.5">
      <c r="B18" s="106">
        <v>2</v>
      </c>
      <c r="C18" s="126" t="s">
        <v>117</v>
      </c>
      <c r="D18" s="126" t="s">
        <v>194</v>
      </c>
      <c r="E18" s="127" t="s">
        <v>196</v>
      </c>
      <c r="F18" s="126" t="s">
        <v>183</v>
      </c>
      <c r="G18" s="126" t="s">
        <v>184</v>
      </c>
      <c r="H18" s="246">
        <v>29374</v>
      </c>
      <c r="I18" s="126">
        <v>1980</v>
      </c>
      <c r="J18" s="126" t="s">
        <v>201</v>
      </c>
      <c r="K18" s="126" t="s">
        <v>10</v>
      </c>
      <c r="L18" s="126">
        <v>50</v>
      </c>
      <c r="M18" s="247" t="s">
        <v>202</v>
      </c>
      <c r="N18" s="126" t="s">
        <v>184</v>
      </c>
      <c r="O18" s="128">
        <v>1</v>
      </c>
      <c r="P18" s="129">
        <v>5</v>
      </c>
      <c r="Q18" s="129">
        <v>50</v>
      </c>
      <c r="R18" s="132">
        <v>0</v>
      </c>
      <c r="S18" s="178" t="s">
        <v>158</v>
      </c>
      <c r="T18" s="178"/>
      <c r="U18" s="129"/>
      <c r="V18" s="112">
        <f>затраты!$D14</f>
        <v>0</v>
      </c>
      <c r="W18" s="131">
        <v>50</v>
      </c>
      <c r="X18" s="166">
        <f>затраты!$E14</f>
        <v>41.4</v>
      </c>
      <c r="Y18" s="240">
        <v>0</v>
      </c>
      <c r="Z18" s="240">
        <v>0</v>
      </c>
      <c r="AA18" s="240">
        <v>0</v>
      </c>
      <c r="AB18" s="234"/>
      <c r="AC18" s="240"/>
      <c r="AD18" s="240"/>
      <c r="AE18" s="240"/>
      <c r="AF18" s="241">
        <v>40</v>
      </c>
      <c r="AG18" s="133"/>
      <c r="AH18" s="2">
        <f>затраты!$F14</f>
        <v>41.4</v>
      </c>
      <c r="AI18" s="2">
        <f>доходы!$C9</f>
        <v>267</v>
      </c>
      <c r="AJ18" s="101">
        <f t="shared" si="3"/>
        <v>225.6</v>
      </c>
      <c r="AK18" s="122">
        <f>('общие характеристики'!AI18-AH18)*1.18</f>
        <v>266.20799999999997</v>
      </c>
      <c r="AL18" s="122" t="str">
        <f>IF($AK18&lt;0,"расходы на демонтаж превышают прогнозную выручку",IF($AK18=0,"-","рекомендуемая начальная цена"))</f>
        <v>рекомендуемая начальная цена</v>
      </c>
      <c r="AM18" s="134" t="s">
        <v>210</v>
      </c>
      <c r="AN18" s="127" t="s">
        <v>211</v>
      </c>
      <c r="AO18" s="127" t="s">
        <v>212</v>
      </c>
      <c r="AP18" s="135" t="s">
        <v>213</v>
      </c>
    </row>
    <row r="19" spans="2:42" ht="25.5">
      <c r="B19" s="106">
        <v>3</v>
      </c>
      <c r="C19" s="126" t="s">
        <v>117</v>
      </c>
      <c r="D19" s="126" t="s">
        <v>194</v>
      </c>
      <c r="E19" s="127" t="s">
        <v>214</v>
      </c>
      <c r="F19" s="126" t="s">
        <v>183</v>
      </c>
      <c r="G19" s="126" t="s">
        <v>184</v>
      </c>
      <c r="H19" s="246">
        <v>30987</v>
      </c>
      <c r="I19" s="126">
        <v>1977</v>
      </c>
      <c r="J19" s="126" t="s">
        <v>215</v>
      </c>
      <c r="K19" s="126" t="s">
        <v>10</v>
      </c>
      <c r="L19" s="126">
        <v>50</v>
      </c>
      <c r="M19" s="247" t="s">
        <v>216</v>
      </c>
      <c r="N19" s="247" t="s">
        <v>184</v>
      </c>
      <c r="O19" s="128">
        <v>3</v>
      </c>
      <c r="P19" s="129">
        <v>36</v>
      </c>
      <c r="Q19" s="129">
        <v>250</v>
      </c>
      <c r="R19" s="132">
        <v>7</v>
      </c>
      <c r="S19" s="178" t="s">
        <v>158</v>
      </c>
      <c r="T19" s="178"/>
      <c r="U19" s="129"/>
      <c r="V19" s="112">
        <f>затраты!$D15</f>
        <v>0</v>
      </c>
      <c r="W19" s="131">
        <v>257</v>
      </c>
      <c r="X19" s="166">
        <f>затраты!$E15</f>
        <v>207</v>
      </c>
      <c r="Y19" s="233">
        <v>2.1046</v>
      </c>
      <c r="Z19" s="234">
        <v>877.9592</v>
      </c>
      <c r="AA19" s="234">
        <v>101.1869</v>
      </c>
      <c r="AB19" s="234">
        <v>0</v>
      </c>
      <c r="AC19" s="240">
        <v>7</v>
      </c>
      <c r="AD19" s="240">
        <v>0.03</v>
      </c>
      <c r="AE19" s="240">
        <v>0</v>
      </c>
      <c r="AF19" s="241">
        <v>242</v>
      </c>
      <c r="AG19" s="133"/>
      <c r="AH19" s="2">
        <f>затраты!$F15</f>
        <v>207</v>
      </c>
      <c r="AI19" s="2">
        <f>доходы!$C10</f>
        <v>128197.32</v>
      </c>
      <c r="AJ19" s="101">
        <f t="shared" si="3"/>
        <v>127990.32</v>
      </c>
      <c r="AK19" s="122">
        <f>('общие характеристики'!AI19-AH19)*1.18</f>
        <v>151028.5776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рекомендуемая начальная цена</v>
      </c>
      <c r="AM19" s="134" t="s">
        <v>217</v>
      </c>
      <c r="AN19" s="127" t="s">
        <v>218</v>
      </c>
      <c r="AO19" s="127" t="s">
        <v>219</v>
      </c>
      <c r="AP19" s="135" t="s">
        <v>220</v>
      </c>
    </row>
    <row r="20" spans="2:42" ht="15">
      <c r="B20" s="106">
        <v>4</v>
      </c>
      <c r="C20" s="126" t="s">
        <v>117</v>
      </c>
      <c r="D20" s="126" t="s">
        <v>186</v>
      </c>
      <c r="E20" s="127" t="s">
        <v>229</v>
      </c>
      <c r="F20" s="126" t="s">
        <v>183</v>
      </c>
      <c r="G20" s="126" t="s">
        <v>230</v>
      </c>
      <c r="H20" s="126">
        <v>1981</v>
      </c>
      <c r="I20" s="126">
        <v>1980</v>
      </c>
      <c r="J20" s="126" t="s">
        <v>231</v>
      </c>
      <c r="K20" s="126" t="s">
        <v>183</v>
      </c>
      <c r="L20" s="126">
        <v>100</v>
      </c>
      <c r="M20" s="247" t="s">
        <v>185</v>
      </c>
      <c r="N20" s="247" t="s">
        <v>230</v>
      </c>
      <c r="O20" s="128">
        <v>2</v>
      </c>
      <c r="P20" s="129">
        <v>27</v>
      </c>
      <c r="Q20" s="131">
        <v>150</v>
      </c>
      <c r="R20" s="132"/>
      <c r="S20" s="178" t="s">
        <v>158</v>
      </c>
      <c r="T20" s="178"/>
      <c r="U20" s="129"/>
      <c r="V20" s="112">
        <f>затраты!$D16</f>
        <v>0</v>
      </c>
      <c r="W20" s="131">
        <v>150</v>
      </c>
      <c r="X20" s="166">
        <f>затраты!$E16</f>
        <v>124.2</v>
      </c>
      <c r="Y20" s="233"/>
      <c r="Z20" s="234">
        <v>84.702</v>
      </c>
      <c r="AA20" s="234"/>
      <c r="AB20" s="234"/>
      <c r="AC20" s="240"/>
      <c r="AD20" s="240"/>
      <c r="AE20" s="240"/>
      <c r="AF20" s="241">
        <v>123</v>
      </c>
      <c r="AG20" s="133">
        <v>575</v>
      </c>
      <c r="AH20" s="2">
        <f>затраты!$F16</f>
        <v>124.2</v>
      </c>
      <c r="AI20" s="2">
        <f>доходы!$C11</f>
        <v>2432.91</v>
      </c>
      <c r="AJ20" s="101">
        <f t="shared" si="3"/>
        <v>2883.71</v>
      </c>
      <c r="AK20" s="122">
        <f>('общие характеристики'!AI20-AH20)*1.18</f>
        <v>2724.2778</v>
      </c>
      <c r="AL20" s="122" t="str">
        <f t="shared" si="4"/>
        <v>рекомендуемая начальная цена</v>
      </c>
      <c r="AM20" s="134" t="s">
        <v>232</v>
      </c>
      <c r="AN20" s="127" t="s">
        <v>233</v>
      </c>
      <c r="AO20" s="127" t="s">
        <v>234</v>
      </c>
      <c r="AP20" s="135" t="s">
        <v>235</v>
      </c>
    </row>
    <row r="21" spans="2:42" ht="25.5">
      <c r="B21" s="106">
        <v>5</v>
      </c>
      <c r="C21" s="126" t="s">
        <v>117</v>
      </c>
      <c r="D21" s="126" t="s">
        <v>243</v>
      </c>
      <c r="E21" s="127" t="s">
        <v>244</v>
      </c>
      <c r="F21" s="126" t="s">
        <v>245</v>
      </c>
      <c r="G21" s="126" t="s">
        <v>230</v>
      </c>
      <c r="H21" s="126">
        <v>1984</v>
      </c>
      <c r="I21" s="126">
        <v>1983</v>
      </c>
      <c r="J21" s="126" t="s">
        <v>246</v>
      </c>
      <c r="K21" s="126" t="s">
        <v>10</v>
      </c>
      <c r="L21" s="126">
        <v>50</v>
      </c>
      <c r="M21" s="247" t="s">
        <v>216</v>
      </c>
      <c r="N21" s="128" t="s">
        <v>230</v>
      </c>
      <c r="O21" s="128">
        <v>1</v>
      </c>
      <c r="P21" s="129">
        <v>25</v>
      </c>
      <c r="Q21" s="129">
        <v>180</v>
      </c>
      <c r="R21" s="132">
        <v>3</v>
      </c>
      <c r="S21" s="178" t="s">
        <v>159</v>
      </c>
      <c r="T21" s="130">
        <v>1</v>
      </c>
      <c r="U21" s="130">
        <v>21</v>
      </c>
      <c r="V21" s="112">
        <f>затраты!$D17</f>
        <v>1282.25</v>
      </c>
      <c r="W21" s="131">
        <v>183</v>
      </c>
      <c r="X21" s="166">
        <f>затраты!$E17</f>
        <v>165.6</v>
      </c>
      <c r="Y21" s="233">
        <v>0.7046</v>
      </c>
      <c r="Z21" s="234">
        <v>175.9592</v>
      </c>
      <c r="AA21" s="234">
        <v>20.1869</v>
      </c>
      <c r="AB21" s="234"/>
      <c r="AC21" s="240">
        <v>3</v>
      </c>
      <c r="AD21" s="240">
        <v>0.03</v>
      </c>
      <c r="AE21" s="240"/>
      <c r="AF21" s="241">
        <v>242</v>
      </c>
      <c r="AG21" s="133">
        <v>600</v>
      </c>
      <c r="AH21" s="2">
        <f>затраты!$F17</f>
        <v>1447.85</v>
      </c>
      <c r="AI21" s="2">
        <f>доходы!$C12</f>
        <v>27832.83</v>
      </c>
      <c r="AJ21" s="101">
        <f t="shared" si="3"/>
        <v>26984.980000000003</v>
      </c>
      <c r="AK21" s="122">
        <f>('общие характеристики'!AI21-AH21)*1.18</f>
        <v>31134.276400000002</v>
      </c>
      <c r="AL21" s="122" t="str">
        <f t="shared" si="4"/>
        <v>рекомендуемая начальная цена</v>
      </c>
      <c r="AM21" s="134" t="s">
        <v>247</v>
      </c>
      <c r="AN21" s="127" t="s">
        <v>259</v>
      </c>
      <c r="AO21" s="127" t="s">
        <v>248</v>
      </c>
      <c r="AP21" s="135" t="s">
        <v>249</v>
      </c>
    </row>
    <row r="22" spans="2:42" ht="15">
      <c r="B22" s="106">
        <v>6</v>
      </c>
      <c r="C22" s="126" t="s">
        <v>117</v>
      </c>
      <c r="D22" s="126" t="s">
        <v>194</v>
      </c>
      <c r="E22" s="127" t="s">
        <v>257</v>
      </c>
      <c r="F22" s="126" t="s">
        <v>183</v>
      </c>
      <c r="G22" s="126" t="s">
        <v>184</v>
      </c>
      <c r="H22" s="246">
        <v>32131</v>
      </c>
      <c r="I22" s="126">
        <v>1987</v>
      </c>
      <c r="J22" s="126" t="s">
        <v>256</v>
      </c>
      <c r="K22" s="126" t="s">
        <v>10</v>
      </c>
      <c r="L22" s="126">
        <v>200</v>
      </c>
      <c r="M22" s="247" t="s">
        <v>216</v>
      </c>
      <c r="N22" s="247" t="s">
        <v>184</v>
      </c>
      <c r="O22" s="128">
        <v>3</v>
      </c>
      <c r="P22" s="129">
        <v>36</v>
      </c>
      <c r="Q22" s="129">
        <v>250</v>
      </c>
      <c r="R22" s="132">
        <v>0</v>
      </c>
      <c r="S22" s="178" t="s">
        <v>158</v>
      </c>
      <c r="T22" s="130"/>
      <c r="U22" s="130"/>
      <c r="V22" s="112">
        <f>затраты!$D18</f>
        <v>0</v>
      </c>
      <c r="W22" s="131">
        <v>250</v>
      </c>
      <c r="X22" s="166">
        <f>затраты!$E18</f>
        <v>207</v>
      </c>
      <c r="Y22" s="233">
        <v>2.1046</v>
      </c>
      <c r="Z22" s="234">
        <v>877.9592</v>
      </c>
      <c r="AA22" s="234">
        <v>101.1869</v>
      </c>
      <c r="AB22" s="234">
        <v>0</v>
      </c>
      <c r="AC22" s="240">
        <v>7</v>
      </c>
      <c r="AD22" s="240">
        <v>0.03</v>
      </c>
      <c r="AE22" s="240">
        <v>0</v>
      </c>
      <c r="AF22" s="241">
        <v>242</v>
      </c>
      <c r="AG22" s="133"/>
      <c r="AH22" s="2">
        <f>затраты!$F18</f>
        <v>207</v>
      </c>
      <c r="AI22" s="2">
        <f>доходы!$C13</f>
        <v>128197.32</v>
      </c>
      <c r="AJ22" s="101">
        <f t="shared" si="3"/>
        <v>127990.32</v>
      </c>
      <c r="AK22" s="122">
        <f>('общие характеристики'!AI22-AH22)*1.18</f>
        <v>151028.5776</v>
      </c>
      <c r="AL22" s="122" t="str">
        <f t="shared" si="4"/>
        <v>рекомендуемая начальная цена</v>
      </c>
      <c r="AM22" s="134" t="s">
        <v>247</v>
      </c>
      <c r="AN22" s="127" t="s">
        <v>259</v>
      </c>
      <c r="AO22" s="127" t="s">
        <v>260</v>
      </c>
      <c r="AP22" s="135" t="s">
        <v>261</v>
      </c>
    </row>
    <row r="23" spans="2:42" ht="15">
      <c r="B23" s="106">
        <v>7</v>
      </c>
      <c r="C23" s="126" t="s">
        <v>117</v>
      </c>
      <c r="D23" s="126" t="s">
        <v>262</v>
      </c>
      <c r="E23" s="127" t="s">
        <v>263</v>
      </c>
      <c r="F23" s="126" t="s">
        <v>10</v>
      </c>
      <c r="G23" s="126" t="s">
        <v>264</v>
      </c>
      <c r="H23" s="126">
        <v>1984</v>
      </c>
      <c r="I23" s="126">
        <v>1983</v>
      </c>
      <c r="J23" s="126" t="s">
        <v>265</v>
      </c>
      <c r="K23" s="126" t="s">
        <v>10</v>
      </c>
      <c r="L23" s="126">
        <v>900</v>
      </c>
      <c r="M23" s="247" t="s">
        <v>185</v>
      </c>
      <c r="N23" s="128" t="s">
        <v>264</v>
      </c>
      <c r="O23" s="128">
        <v>27</v>
      </c>
      <c r="P23" s="129">
        <v>489</v>
      </c>
      <c r="Q23" s="129">
        <v>10745</v>
      </c>
      <c r="R23" s="132"/>
      <c r="S23" s="178" t="s">
        <v>159</v>
      </c>
      <c r="T23" s="130">
        <v>27</v>
      </c>
      <c r="U23" s="130"/>
      <c r="V23" s="112">
        <f>затраты!$D19</f>
        <v>24840</v>
      </c>
      <c r="W23" s="131">
        <v>10745</v>
      </c>
      <c r="X23" s="166">
        <f>затраты!$E19</f>
        <v>8901</v>
      </c>
      <c r="Y23" s="233"/>
      <c r="Z23" s="234"/>
      <c r="AA23" s="234"/>
      <c r="AB23" s="234"/>
      <c r="AC23" s="240"/>
      <c r="AD23" s="240"/>
      <c r="AE23" s="240"/>
      <c r="AF23" s="241">
        <v>7500</v>
      </c>
      <c r="AG23" s="133"/>
      <c r="AH23" s="2">
        <f>затраты!$F19</f>
        <v>33741</v>
      </c>
      <c r="AI23" s="2">
        <f>доходы!$C14</f>
        <v>50062.5</v>
      </c>
      <c r="AJ23" s="101">
        <f t="shared" si="3"/>
        <v>16321.5</v>
      </c>
      <c r="AK23" s="122">
        <f>('общие характеристики'!AI23-AH23)*1.18</f>
        <v>19259.37</v>
      </c>
      <c r="AL23" s="122" t="str">
        <f t="shared" si="4"/>
        <v>рекомендуемая начальная цена</v>
      </c>
      <c r="AM23" s="134" t="s">
        <v>279</v>
      </c>
      <c r="AN23" s="127" t="s">
        <v>280</v>
      </c>
      <c r="AO23" s="127" t="s">
        <v>281</v>
      </c>
      <c r="AP23" s="135" t="s">
        <v>282</v>
      </c>
    </row>
    <row r="24" spans="2:42" ht="25.5">
      <c r="B24" s="106">
        <v>8</v>
      </c>
      <c r="C24" s="126" t="s">
        <v>117</v>
      </c>
      <c r="D24" s="128" t="s">
        <v>266</v>
      </c>
      <c r="E24" s="127" t="s">
        <v>267</v>
      </c>
      <c r="F24" s="126" t="s">
        <v>10</v>
      </c>
      <c r="G24" s="126" t="s">
        <v>264</v>
      </c>
      <c r="H24" s="126">
        <v>1984</v>
      </c>
      <c r="I24" s="126">
        <v>1983</v>
      </c>
      <c r="J24" s="126" t="s">
        <v>265</v>
      </c>
      <c r="K24" s="126" t="s">
        <v>10</v>
      </c>
      <c r="L24" s="126"/>
      <c r="M24" s="128" t="s">
        <v>268</v>
      </c>
      <c r="N24" s="128" t="s">
        <v>264</v>
      </c>
      <c r="O24" s="128"/>
      <c r="P24" s="129"/>
      <c r="Q24" s="129"/>
      <c r="R24" s="132"/>
      <c r="S24" s="178" t="s">
        <v>159</v>
      </c>
      <c r="T24" s="130"/>
      <c r="U24" s="130"/>
      <c r="V24" s="112">
        <f>затраты!$D20</f>
        <v>0</v>
      </c>
      <c r="W24" s="131"/>
      <c r="X24" s="166">
        <f>затраты!$E20</f>
        <v>0</v>
      </c>
      <c r="Y24" s="233"/>
      <c r="Z24" s="234"/>
      <c r="AA24" s="234"/>
      <c r="AB24" s="234"/>
      <c r="AC24" s="240"/>
      <c r="AD24" s="240"/>
      <c r="AE24" s="240"/>
      <c r="AF24" s="241"/>
      <c r="AG24" s="133"/>
      <c r="AH24" s="2">
        <f>затраты!$F20</f>
        <v>0</v>
      </c>
      <c r="AI24" s="2">
        <f>доходы!$C15</f>
        <v>0</v>
      </c>
      <c r="AJ24" s="101">
        <f t="shared" si="3"/>
        <v>0</v>
      </c>
      <c r="AK24" s="122">
        <f>('общие характеристики'!AI24-AH24)*1.18</f>
        <v>0</v>
      </c>
      <c r="AL24" s="122" t="str">
        <f t="shared" si="4"/>
        <v>-</v>
      </c>
      <c r="AM24" s="134"/>
      <c r="AN24" s="127"/>
      <c r="AO24" s="127"/>
      <c r="AP24" s="135"/>
    </row>
    <row r="25" spans="2:42" ht="15">
      <c r="B25" s="106">
        <v>9</v>
      </c>
      <c r="C25" s="126"/>
      <c r="D25" s="126"/>
      <c r="E25" s="127"/>
      <c r="F25" s="126"/>
      <c r="G25" s="126"/>
      <c r="H25" s="126"/>
      <c r="I25" s="126"/>
      <c r="J25" s="126"/>
      <c r="K25" s="126"/>
      <c r="L25" s="126"/>
      <c r="M25" s="128" t="s">
        <v>269</v>
      </c>
      <c r="N25" s="128" t="s">
        <v>264</v>
      </c>
      <c r="O25" s="128"/>
      <c r="P25" s="129"/>
      <c r="Q25" s="129"/>
      <c r="R25" s="132"/>
      <c r="S25" s="178" t="s">
        <v>159</v>
      </c>
      <c r="T25" s="130"/>
      <c r="U25" s="130"/>
      <c r="V25" s="112">
        <f>затраты!$D21</f>
        <v>0</v>
      </c>
      <c r="W25" s="131"/>
      <c r="X25" s="166">
        <f>затраты!$E21</f>
        <v>0</v>
      </c>
      <c r="Y25" s="233"/>
      <c r="Z25" s="234"/>
      <c r="AA25" s="234"/>
      <c r="AB25" s="234"/>
      <c r="AC25" s="240"/>
      <c r="AD25" s="240"/>
      <c r="AE25" s="240"/>
      <c r="AF25" s="241"/>
      <c r="AG25" s="133"/>
      <c r="AH25" s="2">
        <f>затраты!$F21</f>
        <v>0</v>
      </c>
      <c r="AI25" s="2">
        <f>доходы!$C16</f>
        <v>0</v>
      </c>
      <c r="AJ25" s="101">
        <f t="shared" si="3"/>
        <v>0</v>
      </c>
      <c r="AK25" s="122">
        <f>('общие характеристики'!AI25-AH25)*1.18</f>
        <v>0</v>
      </c>
      <c r="AL25" s="122" t="str">
        <f t="shared" si="4"/>
        <v>-</v>
      </c>
      <c r="AM25" s="134"/>
      <c r="AN25" s="127"/>
      <c r="AO25" s="127"/>
      <c r="AP25" s="135"/>
    </row>
    <row r="26" spans="2:42" ht="15">
      <c r="B26" s="106">
        <v>10</v>
      </c>
      <c r="C26" s="126"/>
      <c r="D26" s="126"/>
      <c r="E26" s="127"/>
      <c r="F26" s="126"/>
      <c r="G26" s="126"/>
      <c r="H26" s="126"/>
      <c r="I26" s="126"/>
      <c r="J26" s="126"/>
      <c r="K26" s="126"/>
      <c r="L26" s="126"/>
      <c r="M26" s="128"/>
      <c r="N26" s="128"/>
      <c r="O26" s="128"/>
      <c r="P26" s="129"/>
      <c r="Q26" s="129"/>
      <c r="R26" s="132"/>
      <c r="S26" s="178"/>
      <c r="T26" s="130"/>
      <c r="U26" s="130"/>
      <c r="V26" s="112">
        <f>затраты!$D22</f>
        <v>0</v>
      </c>
      <c r="W26" s="131"/>
      <c r="X26" s="166">
        <f>затраты!$E22</f>
        <v>0</v>
      </c>
      <c r="Y26" s="233"/>
      <c r="Z26" s="234"/>
      <c r="AA26" s="234"/>
      <c r="AB26" s="234"/>
      <c r="AC26" s="240"/>
      <c r="AD26" s="240"/>
      <c r="AE26" s="240"/>
      <c r="AF26" s="241"/>
      <c r="AG26" s="133"/>
      <c r="AH26" s="2">
        <f>затраты!$F22</f>
        <v>0</v>
      </c>
      <c r="AI26" s="2">
        <f>доходы!$C17</f>
        <v>0</v>
      </c>
      <c r="AJ26" s="101">
        <f t="shared" si="3"/>
        <v>0</v>
      </c>
      <c r="AK26" s="122">
        <f>('общие характеристики'!AI26-AH26)*1.18</f>
        <v>0</v>
      </c>
      <c r="AL26" s="122" t="str">
        <f t="shared" si="4"/>
        <v>-</v>
      </c>
      <c r="AM26" s="134"/>
      <c r="AN26" s="127"/>
      <c r="AO26" s="127"/>
      <c r="AP26" s="135"/>
    </row>
    <row r="27" spans="2:42" ht="15">
      <c r="B27" s="106">
        <v>11</v>
      </c>
      <c r="C27" s="126" t="s">
        <v>117</v>
      </c>
      <c r="D27" s="126" t="s">
        <v>186</v>
      </c>
      <c r="E27" s="127" t="s">
        <v>270</v>
      </c>
      <c r="F27" s="126" t="s">
        <v>10</v>
      </c>
      <c r="G27" s="126" t="s">
        <v>230</v>
      </c>
      <c r="H27" s="126">
        <v>1976</v>
      </c>
      <c r="I27" s="126">
        <v>1975</v>
      </c>
      <c r="J27" s="126" t="s">
        <v>271</v>
      </c>
      <c r="K27" s="126" t="s">
        <v>10</v>
      </c>
      <c r="L27" s="126">
        <v>100</v>
      </c>
      <c r="M27" s="128" t="s">
        <v>185</v>
      </c>
      <c r="N27" s="128" t="s">
        <v>230</v>
      </c>
      <c r="O27" s="128">
        <v>2</v>
      </c>
      <c r="P27" s="129">
        <v>42</v>
      </c>
      <c r="Q27" s="129">
        <v>350</v>
      </c>
      <c r="R27" s="132">
        <v>15</v>
      </c>
      <c r="S27" s="178" t="s">
        <v>159</v>
      </c>
      <c r="T27" s="130">
        <v>2</v>
      </c>
      <c r="U27" s="130">
        <v>42</v>
      </c>
      <c r="V27" s="112">
        <f>затраты!$D23</f>
        <v>2564.5</v>
      </c>
      <c r="W27" s="131">
        <v>365</v>
      </c>
      <c r="X27" s="166">
        <f>затраты!$E23</f>
        <v>289.8</v>
      </c>
      <c r="Y27" s="233"/>
      <c r="Z27" s="234">
        <v>84.702</v>
      </c>
      <c r="AA27" s="234"/>
      <c r="AB27" s="234"/>
      <c r="AC27" s="240">
        <v>14</v>
      </c>
      <c r="AD27" s="240">
        <v>0.06</v>
      </c>
      <c r="AE27" s="240"/>
      <c r="AF27" s="241">
        <v>280</v>
      </c>
      <c r="AG27" s="133"/>
      <c r="AH27" s="2">
        <f>затраты!$F23</f>
        <v>2854.3</v>
      </c>
      <c r="AI27" s="2">
        <f>доходы!$C18</f>
        <v>7868</v>
      </c>
      <c r="AJ27" s="101">
        <f t="shared" si="3"/>
        <v>5013.7</v>
      </c>
      <c r="AK27" s="122">
        <f>('общие характеристики'!AI27-AH27)*1.18</f>
        <v>5916.165999999999</v>
      </c>
      <c r="AL27" s="122" t="str">
        <f t="shared" si="4"/>
        <v>рекомендуемая начальная цена</v>
      </c>
      <c r="AM27" s="134" t="s">
        <v>279</v>
      </c>
      <c r="AN27" s="127" t="s">
        <v>280</v>
      </c>
      <c r="AO27" s="127" t="s">
        <v>281</v>
      </c>
      <c r="AP27" s="135" t="s">
        <v>282</v>
      </c>
    </row>
    <row r="28" spans="2:42" ht="15">
      <c r="B28" s="106">
        <v>12</v>
      </c>
      <c r="C28" s="126" t="s">
        <v>117</v>
      </c>
      <c r="D28" s="126" t="s">
        <v>272</v>
      </c>
      <c r="E28" s="127" t="s">
        <v>273</v>
      </c>
      <c r="F28" s="126" t="s">
        <v>10</v>
      </c>
      <c r="G28" s="126" t="s">
        <v>230</v>
      </c>
      <c r="H28" s="126">
        <v>1976</v>
      </c>
      <c r="I28" s="126">
        <v>1975</v>
      </c>
      <c r="J28" s="126" t="s">
        <v>271</v>
      </c>
      <c r="K28" s="126" t="s">
        <v>10</v>
      </c>
      <c r="L28" s="126"/>
      <c r="M28" s="128"/>
      <c r="N28" s="128" t="s">
        <v>230</v>
      </c>
      <c r="O28" s="128">
        <v>1</v>
      </c>
      <c r="P28" s="129">
        <v>1</v>
      </c>
      <c r="Q28" s="129">
        <v>70</v>
      </c>
      <c r="R28" s="132">
        <v>5</v>
      </c>
      <c r="S28" s="178" t="s">
        <v>159</v>
      </c>
      <c r="T28" s="130">
        <v>1</v>
      </c>
      <c r="U28" s="130">
        <v>1</v>
      </c>
      <c r="V28" s="112">
        <f>затраты!$D24</f>
        <v>937.25</v>
      </c>
      <c r="W28" s="131">
        <v>75</v>
      </c>
      <c r="X28" s="166">
        <f>затраты!$E24</f>
        <v>82.8</v>
      </c>
      <c r="Y28" s="233"/>
      <c r="Z28" s="234"/>
      <c r="AA28" s="234"/>
      <c r="AB28" s="234"/>
      <c r="AC28" s="240">
        <v>4</v>
      </c>
      <c r="AD28" s="240">
        <v>0.04</v>
      </c>
      <c r="AE28" s="240"/>
      <c r="AF28" s="241">
        <v>63</v>
      </c>
      <c r="AG28" s="133"/>
      <c r="AH28" s="2">
        <f>затраты!$F24</f>
        <v>1020.05</v>
      </c>
      <c r="AI28" s="2">
        <f>доходы!$C19</f>
        <v>1676.35</v>
      </c>
      <c r="AJ28" s="101">
        <f t="shared" si="3"/>
        <v>656.3</v>
      </c>
      <c r="AK28" s="122">
        <f>('общие характеристики'!AI28-AH28)*1.18</f>
        <v>774.4339999999999</v>
      </c>
      <c r="AL28" s="122" t="str">
        <f t="shared" si="4"/>
        <v>рекомендуемая начальная цена</v>
      </c>
      <c r="AM28" s="134" t="s">
        <v>279</v>
      </c>
      <c r="AN28" s="127" t="s">
        <v>280</v>
      </c>
      <c r="AO28" s="127" t="s">
        <v>281</v>
      </c>
      <c r="AP28" s="135" t="s">
        <v>282</v>
      </c>
    </row>
    <row r="29" spans="2:42" ht="15">
      <c r="B29" s="106">
        <v>13</v>
      </c>
      <c r="C29" s="126"/>
      <c r="D29" s="126"/>
      <c r="E29" s="127"/>
      <c r="F29" s="126"/>
      <c r="G29" s="126"/>
      <c r="H29" s="126"/>
      <c r="I29" s="126"/>
      <c r="J29" s="126"/>
      <c r="K29" s="126"/>
      <c r="L29" s="126"/>
      <c r="M29" s="128"/>
      <c r="N29" s="128"/>
      <c r="O29" s="128"/>
      <c r="P29" s="129"/>
      <c r="Q29" s="129"/>
      <c r="R29" s="132"/>
      <c r="S29" s="178"/>
      <c r="T29" s="130"/>
      <c r="U29" s="130"/>
      <c r="V29" s="112">
        <f>затраты!$D25</f>
        <v>0</v>
      </c>
      <c r="W29" s="131"/>
      <c r="X29" s="166">
        <f>затраты!$E25</f>
        <v>0</v>
      </c>
      <c r="Y29" s="233"/>
      <c r="Z29" s="234"/>
      <c r="AA29" s="234"/>
      <c r="AB29" s="234"/>
      <c r="AC29" s="240"/>
      <c r="AD29" s="240"/>
      <c r="AE29" s="240"/>
      <c r="AF29" s="241"/>
      <c r="AG29" s="133"/>
      <c r="AH29" s="2">
        <f>затраты!$F25</f>
        <v>0</v>
      </c>
      <c r="AI29" s="2">
        <f>доходы!$C20</f>
        <v>0</v>
      </c>
      <c r="AJ29" s="101">
        <f t="shared" si="3"/>
        <v>0</v>
      </c>
      <c r="AK29" s="122">
        <f>('общие характеристики'!AI29-AH29)*1.18</f>
        <v>0</v>
      </c>
      <c r="AL29" s="122" t="str">
        <f t="shared" si="4"/>
        <v>-</v>
      </c>
      <c r="AM29" s="134" t="s">
        <v>279</v>
      </c>
      <c r="AN29" s="127" t="s">
        <v>280</v>
      </c>
      <c r="AO29" s="127" t="s">
        <v>281</v>
      </c>
      <c r="AP29" s="135" t="s">
        <v>282</v>
      </c>
    </row>
    <row r="30" spans="2:42" ht="15">
      <c r="B30" s="106">
        <v>14</v>
      </c>
      <c r="C30" s="126"/>
      <c r="D30" s="126"/>
      <c r="E30" s="127"/>
      <c r="F30" s="126"/>
      <c r="G30" s="126"/>
      <c r="H30" s="126"/>
      <c r="I30" s="126"/>
      <c r="J30" s="126"/>
      <c r="K30" s="126"/>
      <c r="L30" s="126"/>
      <c r="M30" s="128"/>
      <c r="N30" s="128"/>
      <c r="O30" s="128"/>
      <c r="P30" s="129"/>
      <c r="Q30" s="129"/>
      <c r="R30" s="132"/>
      <c r="S30" s="178"/>
      <c r="T30" s="130"/>
      <c r="U30" s="130"/>
      <c r="V30" s="112">
        <f>затраты!$D26</f>
        <v>0</v>
      </c>
      <c r="W30" s="131"/>
      <c r="X30" s="166">
        <f>затраты!$E26</f>
        <v>0</v>
      </c>
      <c r="Y30" s="233"/>
      <c r="Z30" s="234"/>
      <c r="AA30" s="234"/>
      <c r="AB30" s="234"/>
      <c r="AC30" s="240"/>
      <c r="AD30" s="240"/>
      <c r="AE30" s="240"/>
      <c r="AF30" s="241"/>
      <c r="AG30" s="133"/>
      <c r="AH30" s="2">
        <f>затраты!$F26</f>
        <v>0</v>
      </c>
      <c r="AI30" s="2">
        <f>доходы!$C21</f>
        <v>0</v>
      </c>
      <c r="AJ30" s="101">
        <f t="shared" si="3"/>
        <v>0</v>
      </c>
      <c r="AK30" s="122">
        <f>('общие характеристики'!AI30-AH30)*1.18</f>
        <v>0</v>
      </c>
      <c r="AL30" s="122" t="str">
        <f t="shared" si="4"/>
        <v>-</v>
      </c>
      <c r="AM30" s="134" t="s">
        <v>279</v>
      </c>
      <c r="AN30" s="127" t="s">
        <v>280</v>
      </c>
      <c r="AO30" s="127" t="s">
        <v>281</v>
      </c>
      <c r="AP30" s="135" t="s">
        <v>282</v>
      </c>
    </row>
    <row r="31" spans="2:42" ht="15">
      <c r="B31" s="106">
        <v>15</v>
      </c>
      <c r="C31" s="126" t="s">
        <v>117</v>
      </c>
      <c r="D31" s="126" t="s">
        <v>272</v>
      </c>
      <c r="E31" s="127" t="s">
        <v>274</v>
      </c>
      <c r="F31" s="126" t="s">
        <v>10</v>
      </c>
      <c r="G31" s="126" t="s">
        <v>264</v>
      </c>
      <c r="H31" s="126">
        <v>1984</v>
      </c>
      <c r="I31" s="126">
        <v>1983</v>
      </c>
      <c r="J31" s="126" t="s">
        <v>265</v>
      </c>
      <c r="K31" s="126" t="s">
        <v>10</v>
      </c>
      <c r="L31" s="126"/>
      <c r="M31" s="128"/>
      <c r="N31" s="128"/>
      <c r="O31" s="128">
        <v>1</v>
      </c>
      <c r="P31" s="129">
        <v>1</v>
      </c>
      <c r="Q31" s="129">
        <v>70</v>
      </c>
      <c r="R31" s="132">
        <v>5</v>
      </c>
      <c r="S31" s="178" t="s">
        <v>159</v>
      </c>
      <c r="T31" s="130">
        <v>1</v>
      </c>
      <c r="U31" s="130">
        <v>1</v>
      </c>
      <c r="V31" s="112">
        <f>затраты!$D27</f>
        <v>937.25</v>
      </c>
      <c r="W31" s="131">
        <v>75</v>
      </c>
      <c r="X31" s="166">
        <f>затраты!$E27</f>
        <v>82.8</v>
      </c>
      <c r="Y31" s="233"/>
      <c r="Z31" s="234"/>
      <c r="AA31" s="234"/>
      <c r="AB31" s="234"/>
      <c r="AC31" s="240">
        <v>4</v>
      </c>
      <c r="AD31" s="240">
        <v>0.04</v>
      </c>
      <c r="AE31" s="240"/>
      <c r="AF31" s="241">
        <v>63</v>
      </c>
      <c r="AG31" s="133"/>
      <c r="AH31" s="2">
        <f>затраты!$F27</f>
        <v>1020.05</v>
      </c>
      <c r="AI31" s="2">
        <f>доходы!$C22</f>
        <v>1676.35</v>
      </c>
      <c r="AJ31" s="101">
        <f t="shared" si="3"/>
        <v>656.3</v>
      </c>
      <c r="AK31" s="122">
        <f>('общие характеристики'!AI31-AH31)*1.18</f>
        <v>774.4339999999999</v>
      </c>
      <c r="AL31" s="122" t="str">
        <f t="shared" si="4"/>
        <v>рекомендуемая начальная цена</v>
      </c>
      <c r="AM31" s="134" t="s">
        <v>279</v>
      </c>
      <c r="AN31" s="127" t="s">
        <v>280</v>
      </c>
      <c r="AO31" s="127" t="s">
        <v>281</v>
      </c>
      <c r="AP31" s="135" t="s">
        <v>282</v>
      </c>
    </row>
    <row r="32" spans="2:42" ht="15">
      <c r="B32" s="106">
        <v>16</v>
      </c>
      <c r="C32" s="126" t="s">
        <v>117</v>
      </c>
      <c r="D32" s="250" t="s">
        <v>275</v>
      </c>
      <c r="E32" s="127" t="s">
        <v>276</v>
      </c>
      <c r="F32" s="126" t="s">
        <v>10</v>
      </c>
      <c r="G32" s="126" t="s">
        <v>264</v>
      </c>
      <c r="H32" s="126">
        <v>1984</v>
      </c>
      <c r="I32" s="126">
        <v>1983</v>
      </c>
      <c r="J32" s="126" t="s">
        <v>265</v>
      </c>
      <c r="K32" s="126" t="s">
        <v>10</v>
      </c>
      <c r="L32" s="126"/>
      <c r="M32" s="128"/>
      <c r="N32" s="128"/>
      <c r="O32" s="128">
        <v>1</v>
      </c>
      <c r="P32" s="129">
        <v>10</v>
      </c>
      <c r="Q32" s="129">
        <v>10</v>
      </c>
      <c r="R32" s="132"/>
      <c r="S32" s="178" t="s">
        <v>159</v>
      </c>
      <c r="T32" s="130">
        <v>1</v>
      </c>
      <c r="U32" s="130">
        <v>10</v>
      </c>
      <c r="V32" s="112">
        <f>затраты!$D28</f>
        <v>1092.5</v>
      </c>
      <c r="W32" s="131">
        <v>10</v>
      </c>
      <c r="X32" s="166">
        <f>затраты!$E28</f>
        <v>0</v>
      </c>
      <c r="Y32" s="233"/>
      <c r="Z32" s="234"/>
      <c r="AA32" s="234"/>
      <c r="AB32" s="234"/>
      <c r="AC32" s="240"/>
      <c r="AD32" s="240"/>
      <c r="AE32" s="240"/>
      <c r="AF32" s="241">
        <v>7</v>
      </c>
      <c r="AG32" s="133"/>
      <c r="AH32" s="2">
        <f>затраты!$F28</f>
        <v>1092.5</v>
      </c>
      <c r="AI32" s="2">
        <f>доходы!$C23</f>
        <v>46.73</v>
      </c>
      <c r="AJ32" s="101">
        <f t="shared" si="3"/>
        <v>-1045.77</v>
      </c>
      <c r="AK32" s="122">
        <f>('общие характеристики'!AI32-AH32)*1.18</f>
        <v>-1234.0086</v>
      </c>
      <c r="AL32" s="122" t="str">
        <f t="shared" si="4"/>
        <v>расходы на демонтаж превышают прогнозную выручку</v>
      </c>
      <c r="AM32" s="134" t="s">
        <v>279</v>
      </c>
      <c r="AN32" s="127" t="s">
        <v>280</v>
      </c>
      <c r="AO32" s="127" t="s">
        <v>281</v>
      </c>
      <c r="AP32" s="135" t="s">
        <v>282</v>
      </c>
    </row>
    <row r="33" spans="2:42" ht="15">
      <c r="B33" s="106">
        <v>17</v>
      </c>
      <c r="C33" s="126" t="s">
        <v>117</v>
      </c>
      <c r="D33" s="126" t="s">
        <v>277</v>
      </c>
      <c r="E33" s="127" t="s">
        <v>278</v>
      </c>
      <c r="F33" s="126" t="s">
        <v>10</v>
      </c>
      <c r="G33" s="126" t="s">
        <v>264</v>
      </c>
      <c r="H33" s="126">
        <v>1984</v>
      </c>
      <c r="I33" s="126">
        <v>1983</v>
      </c>
      <c r="J33" s="126" t="s">
        <v>265</v>
      </c>
      <c r="K33" s="126" t="s">
        <v>10</v>
      </c>
      <c r="L33" s="126"/>
      <c r="M33" s="128"/>
      <c r="N33" s="128"/>
      <c r="O33" s="128"/>
      <c r="P33" s="129"/>
      <c r="Q33" s="129"/>
      <c r="R33" s="132"/>
      <c r="S33" s="178"/>
      <c r="T33" s="130"/>
      <c r="U33" s="130"/>
      <c r="V33" s="112">
        <f>затраты!$D29</f>
        <v>0</v>
      </c>
      <c r="W33" s="131"/>
      <c r="X33" s="166">
        <f>затраты!$E29</f>
        <v>0</v>
      </c>
      <c r="Y33" s="233"/>
      <c r="Z33" s="234"/>
      <c r="AA33" s="234"/>
      <c r="AB33" s="234"/>
      <c r="AC33" s="240"/>
      <c r="AD33" s="240"/>
      <c r="AE33" s="240"/>
      <c r="AF33" s="241"/>
      <c r="AG33" s="133"/>
      <c r="AH33" s="2">
        <f>затраты!$F29</f>
        <v>0</v>
      </c>
      <c r="AI33" s="2">
        <f>доходы!$C24</f>
        <v>0</v>
      </c>
      <c r="AJ33" s="101">
        <f t="shared" si="3"/>
        <v>0</v>
      </c>
      <c r="AK33" s="122">
        <f>('общие характеристики'!AI33-AH33)*1.18</f>
        <v>0</v>
      </c>
      <c r="AL33" s="122" t="str">
        <f t="shared" si="4"/>
        <v>-</v>
      </c>
      <c r="AM33" s="134"/>
      <c r="AN33" s="127"/>
      <c r="AO33" s="127"/>
      <c r="AP33" s="135"/>
    </row>
    <row r="34" spans="2:42" ht="15">
      <c r="B34" s="106">
        <v>18</v>
      </c>
      <c r="C34" s="126"/>
      <c r="D34" s="126"/>
      <c r="E34" s="127"/>
      <c r="F34" s="126"/>
      <c r="G34" s="126"/>
      <c r="H34" s="126"/>
      <c r="I34" s="126"/>
      <c r="J34" s="126"/>
      <c r="K34" s="126"/>
      <c r="L34" s="126"/>
      <c r="M34" s="128"/>
      <c r="N34" s="128"/>
      <c r="O34" s="128"/>
      <c r="P34" s="129"/>
      <c r="Q34" s="129"/>
      <c r="R34" s="132"/>
      <c r="S34" s="178"/>
      <c r="T34" s="130"/>
      <c r="U34" s="130"/>
      <c r="V34" s="112">
        <f>затраты!$D30</f>
        <v>0</v>
      </c>
      <c r="W34" s="131"/>
      <c r="X34" s="166">
        <f>затраты!$E30</f>
        <v>0</v>
      </c>
      <c r="Y34" s="233"/>
      <c r="Z34" s="234"/>
      <c r="AA34" s="234"/>
      <c r="AB34" s="234"/>
      <c r="AC34" s="240"/>
      <c r="AD34" s="240"/>
      <c r="AE34" s="240"/>
      <c r="AF34" s="241"/>
      <c r="AG34" s="133"/>
      <c r="AH34" s="2">
        <f>затраты!$F30</f>
        <v>0</v>
      </c>
      <c r="AI34" s="2">
        <f>доходы!$C25</f>
        <v>0</v>
      </c>
      <c r="AJ34" s="101">
        <f t="shared" si="3"/>
        <v>0</v>
      </c>
      <c r="AK34" s="122">
        <f>('общие характеристики'!AI34-AH34)*1.18</f>
        <v>0</v>
      </c>
      <c r="AL34" s="122" t="str">
        <f t="shared" si="4"/>
        <v>-</v>
      </c>
      <c r="AM34" s="134"/>
      <c r="AN34" s="127"/>
      <c r="AO34" s="127"/>
      <c r="AP34" s="135"/>
    </row>
    <row r="35" spans="2:42" ht="15">
      <c r="B35" s="106">
        <v>19</v>
      </c>
      <c r="C35" s="126"/>
      <c r="D35" s="126"/>
      <c r="E35" s="127"/>
      <c r="F35" s="126"/>
      <c r="G35" s="126"/>
      <c r="H35" s="126"/>
      <c r="I35" s="126"/>
      <c r="J35" s="126"/>
      <c r="K35" s="126"/>
      <c r="L35" s="126"/>
      <c r="M35" s="128"/>
      <c r="N35" s="128"/>
      <c r="O35" s="128"/>
      <c r="P35" s="129"/>
      <c r="Q35" s="129"/>
      <c r="R35" s="132"/>
      <c r="S35" s="178"/>
      <c r="T35" s="130"/>
      <c r="U35" s="130"/>
      <c r="V35" s="112">
        <f>затраты!$D31</f>
        <v>0</v>
      </c>
      <c r="W35" s="131"/>
      <c r="X35" s="166">
        <f>затраты!$E31</f>
        <v>0</v>
      </c>
      <c r="Y35" s="233"/>
      <c r="Z35" s="234"/>
      <c r="AA35" s="234"/>
      <c r="AB35" s="234"/>
      <c r="AC35" s="240"/>
      <c r="AD35" s="240"/>
      <c r="AE35" s="240"/>
      <c r="AF35" s="241"/>
      <c r="AG35" s="133"/>
      <c r="AH35" s="2">
        <f>затраты!$F31</f>
        <v>0</v>
      </c>
      <c r="AI35" s="2">
        <f>доходы!$C26</f>
        <v>0</v>
      </c>
      <c r="AJ35" s="101">
        <f t="shared" si="3"/>
        <v>0</v>
      </c>
      <c r="AK35" s="122">
        <f>('общие характеристики'!AI35-AH35)*1.18</f>
        <v>0</v>
      </c>
      <c r="AL35" s="122" t="str">
        <f t="shared" si="4"/>
        <v>-</v>
      </c>
      <c r="AM35" s="134"/>
      <c r="AN35" s="127"/>
      <c r="AO35" s="127"/>
      <c r="AP35" s="135"/>
    </row>
    <row r="36" spans="2:42" ht="15">
      <c r="B36" s="106">
        <v>20</v>
      </c>
      <c r="C36" s="126"/>
      <c r="D36" s="126"/>
      <c r="E36" s="127"/>
      <c r="F36" s="126"/>
      <c r="G36" s="126"/>
      <c r="H36" s="126"/>
      <c r="I36" s="126"/>
      <c r="J36" s="126"/>
      <c r="K36" s="126"/>
      <c r="L36" s="126"/>
      <c r="M36" s="128"/>
      <c r="N36" s="128"/>
      <c r="O36" s="128"/>
      <c r="P36" s="129"/>
      <c r="Q36" s="129"/>
      <c r="R36" s="132"/>
      <c r="S36" s="178"/>
      <c r="T36" s="130"/>
      <c r="U36" s="130"/>
      <c r="V36" s="112">
        <f>затраты!$D32</f>
        <v>0</v>
      </c>
      <c r="W36" s="131"/>
      <c r="X36" s="166">
        <f>затраты!$E32</f>
        <v>0</v>
      </c>
      <c r="Y36" s="233"/>
      <c r="Z36" s="234"/>
      <c r="AA36" s="234"/>
      <c r="AB36" s="234"/>
      <c r="AC36" s="240"/>
      <c r="AD36" s="240"/>
      <c r="AE36" s="240"/>
      <c r="AF36" s="241"/>
      <c r="AG36" s="133"/>
      <c r="AH36" s="2">
        <f>затраты!$F32</f>
        <v>0</v>
      </c>
      <c r="AI36" s="2">
        <f>доходы!$C27</f>
        <v>0</v>
      </c>
      <c r="AJ36" s="101">
        <f t="shared" si="3"/>
        <v>0</v>
      </c>
      <c r="AK36" s="122">
        <f>('общие характеристики'!AI36-AH36)*1.18</f>
        <v>0</v>
      </c>
      <c r="AL36" s="122" t="str">
        <f t="shared" si="4"/>
        <v>-</v>
      </c>
      <c r="AM36" s="134"/>
      <c r="AN36" s="127"/>
      <c r="AO36" s="127"/>
      <c r="AP36" s="135"/>
    </row>
    <row r="37" spans="2:42" ht="15">
      <c r="B37" s="106">
        <v>21</v>
      </c>
      <c r="C37" s="126"/>
      <c r="D37" s="126"/>
      <c r="E37" s="127"/>
      <c r="F37" s="126"/>
      <c r="G37" s="126"/>
      <c r="H37" s="126"/>
      <c r="I37" s="126"/>
      <c r="J37" s="126"/>
      <c r="K37" s="126"/>
      <c r="L37" s="126"/>
      <c r="M37" s="128"/>
      <c r="N37" s="128"/>
      <c r="O37" s="128"/>
      <c r="P37" s="129"/>
      <c r="Q37" s="129"/>
      <c r="R37" s="132"/>
      <c r="S37" s="178"/>
      <c r="T37" s="130"/>
      <c r="U37" s="130"/>
      <c r="V37" s="112">
        <f>затраты!$D33</f>
        <v>0</v>
      </c>
      <c r="W37" s="131"/>
      <c r="X37" s="166">
        <f>затраты!$E33</f>
        <v>0</v>
      </c>
      <c r="Y37" s="233"/>
      <c r="Z37" s="234"/>
      <c r="AA37" s="234"/>
      <c r="AB37" s="234"/>
      <c r="AC37" s="240"/>
      <c r="AD37" s="240"/>
      <c r="AE37" s="240"/>
      <c r="AF37" s="241"/>
      <c r="AG37" s="133"/>
      <c r="AH37" s="2">
        <f>затраты!$F33</f>
        <v>0</v>
      </c>
      <c r="AI37" s="2">
        <f>доходы!$C28</f>
        <v>0</v>
      </c>
      <c r="AJ37" s="101">
        <f t="shared" si="3"/>
        <v>0</v>
      </c>
      <c r="AK37" s="122">
        <f>('общие характеристики'!AI37-AH37)*1.18</f>
        <v>0</v>
      </c>
      <c r="AL37" s="122" t="str">
        <f t="shared" si="4"/>
        <v>-</v>
      </c>
      <c r="AM37" s="134"/>
      <c r="AN37" s="127"/>
      <c r="AO37" s="127"/>
      <c r="AP37" s="135"/>
    </row>
    <row r="38" spans="2:42" ht="15">
      <c r="B38" s="106">
        <v>22</v>
      </c>
      <c r="C38" s="126"/>
      <c r="D38" s="126"/>
      <c r="E38" s="127"/>
      <c r="F38" s="126"/>
      <c r="G38" s="126"/>
      <c r="H38" s="126"/>
      <c r="I38" s="126"/>
      <c r="J38" s="126"/>
      <c r="K38" s="126"/>
      <c r="L38" s="126"/>
      <c r="M38" s="128"/>
      <c r="N38" s="128"/>
      <c r="O38" s="128"/>
      <c r="P38" s="129"/>
      <c r="Q38" s="129"/>
      <c r="R38" s="132"/>
      <c r="S38" s="178"/>
      <c r="T38" s="130"/>
      <c r="U38" s="130"/>
      <c r="V38" s="112">
        <f>затраты!$D34</f>
        <v>0</v>
      </c>
      <c r="W38" s="131"/>
      <c r="X38" s="166">
        <f>затраты!$E34</f>
        <v>0</v>
      </c>
      <c r="Y38" s="233"/>
      <c r="Z38" s="234"/>
      <c r="AA38" s="234"/>
      <c r="AB38" s="234"/>
      <c r="AC38" s="240"/>
      <c r="AD38" s="240"/>
      <c r="AE38" s="240"/>
      <c r="AF38" s="241"/>
      <c r="AG38" s="133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4"/>
        <v>-</v>
      </c>
      <c r="AM38" s="134"/>
      <c r="AN38" s="127"/>
      <c r="AO38" s="127"/>
      <c r="AP38" s="135"/>
    </row>
    <row r="39" spans="2:42" ht="15">
      <c r="B39" s="106">
        <v>23</v>
      </c>
      <c r="C39" s="126"/>
      <c r="D39" s="126"/>
      <c r="E39" s="127"/>
      <c r="F39" s="126"/>
      <c r="G39" s="126"/>
      <c r="H39" s="126"/>
      <c r="I39" s="126"/>
      <c r="J39" s="126"/>
      <c r="K39" s="126"/>
      <c r="L39" s="126"/>
      <c r="M39" s="128"/>
      <c r="N39" s="128"/>
      <c r="O39" s="128"/>
      <c r="P39" s="129"/>
      <c r="Q39" s="129"/>
      <c r="R39" s="132"/>
      <c r="S39" s="178"/>
      <c r="T39" s="130"/>
      <c r="U39" s="130"/>
      <c r="V39" s="112">
        <f>затраты!$D35</f>
        <v>0</v>
      </c>
      <c r="W39" s="131"/>
      <c r="X39" s="166">
        <f>затраты!$E35</f>
        <v>0</v>
      </c>
      <c r="Y39" s="233"/>
      <c r="Z39" s="234"/>
      <c r="AA39" s="234"/>
      <c r="AB39" s="234"/>
      <c r="AC39" s="240"/>
      <c r="AD39" s="240"/>
      <c r="AE39" s="240"/>
      <c r="AF39" s="241"/>
      <c r="AG39" s="133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4"/>
        <v>-</v>
      </c>
      <c r="AM39" s="134"/>
      <c r="AN39" s="127"/>
      <c r="AO39" s="127"/>
      <c r="AP39" s="135"/>
    </row>
    <row r="40" spans="2:42" ht="15">
      <c r="B40" s="106">
        <v>24</v>
      </c>
      <c r="C40" s="126"/>
      <c r="D40" s="126"/>
      <c r="E40" s="127"/>
      <c r="F40" s="126"/>
      <c r="G40" s="126"/>
      <c r="H40" s="126"/>
      <c r="I40" s="126"/>
      <c r="J40" s="126"/>
      <c r="K40" s="126"/>
      <c r="L40" s="126"/>
      <c r="M40" s="128"/>
      <c r="N40" s="128"/>
      <c r="O40" s="128"/>
      <c r="P40" s="129"/>
      <c r="Q40" s="129"/>
      <c r="R40" s="132"/>
      <c r="S40" s="178"/>
      <c r="T40" s="130"/>
      <c r="U40" s="130"/>
      <c r="V40" s="112">
        <f>затраты!$D36</f>
        <v>0</v>
      </c>
      <c r="W40" s="131"/>
      <c r="X40" s="166">
        <f>затраты!$E36</f>
        <v>0</v>
      </c>
      <c r="Y40" s="233"/>
      <c r="Z40" s="234"/>
      <c r="AA40" s="234"/>
      <c r="AB40" s="234"/>
      <c r="AC40" s="240"/>
      <c r="AD40" s="240"/>
      <c r="AE40" s="240"/>
      <c r="AF40" s="241"/>
      <c r="AG40" s="133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4"/>
        <v>-</v>
      </c>
      <c r="AM40" s="134"/>
      <c r="AN40" s="127"/>
      <c r="AO40" s="127"/>
      <c r="AP40" s="135"/>
    </row>
    <row r="41" spans="2:42" ht="15">
      <c r="B41" s="106">
        <v>25</v>
      </c>
      <c r="C41" s="126"/>
      <c r="D41" s="126"/>
      <c r="E41" s="127"/>
      <c r="F41" s="126"/>
      <c r="G41" s="126"/>
      <c r="H41" s="126"/>
      <c r="I41" s="126"/>
      <c r="J41" s="126"/>
      <c r="K41" s="126"/>
      <c r="L41" s="126"/>
      <c r="M41" s="128"/>
      <c r="N41" s="128"/>
      <c r="O41" s="128"/>
      <c r="P41" s="129"/>
      <c r="Q41" s="129"/>
      <c r="R41" s="132"/>
      <c r="S41" s="178"/>
      <c r="T41" s="130"/>
      <c r="U41" s="130"/>
      <c r="V41" s="112">
        <f>затраты!$D37</f>
        <v>0</v>
      </c>
      <c r="W41" s="131"/>
      <c r="X41" s="166">
        <f>затраты!$E37</f>
        <v>0</v>
      </c>
      <c r="Y41" s="233"/>
      <c r="Z41" s="234"/>
      <c r="AA41" s="234"/>
      <c r="AB41" s="234"/>
      <c r="AC41" s="240"/>
      <c r="AD41" s="240"/>
      <c r="AE41" s="240"/>
      <c r="AF41" s="241"/>
      <c r="AG41" s="133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4"/>
        <v>-</v>
      </c>
      <c r="AM41" s="134"/>
      <c r="AN41" s="127"/>
      <c r="AO41" s="127"/>
      <c r="AP41" s="135"/>
    </row>
    <row r="42" spans="2:42" ht="15">
      <c r="B42" s="106">
        <v>26</v>
      </c>
      <c r="C42" s="126"/>
      <c r="D42" s="126"/>
      <c r="E42" s="127"/>
      <c r="F42" s="126"/>
      <c r="G42" s="126"/>
      <c r="H42" s="126"/>
      <c r="I42" s="126"/>
      <c r="J42" s="126"/>
      <c r="K42" s="126"/>
      <c r="L42" s="126"/>
      <c r="M42" s="128"/>
      <c r="N42" s="128"/>
      <c r="O42" s="128"/>
      <c r="P42" s="129"/>
      <c r="Q42" s="129"/>
      <c r="R42" s="132"/>
      <c r="S42" s="178"/>
      <c r="T42" s="130"/>
      <c r="U42" s="130"/>
      <c r="V42" s="112">
        <f>затраты!$D38</f>
        <v>0</v>
      </c>
      <c r="W42" s="131"/>
      <c r="X42" s="166">
        <f>затраты!$E38</f>
        <v>0</v>
      </c>
      <c r="Y42" s="233"/>
      <c r="Z42" s="234"/>
      <c r="AA42" s="234"/>
      <c r="AB42" s="234"/>
      <c r="AC42" s="240"/>
      <c r="AD42" s="240"/>
      <c r="AE42" s="240"/>
      <c r="AF42" s="241"/>
      <c r="AG42" s="133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4"/>
        <v>-</v>
      </c>
      <c r="AM42" s="134"/>
      <c r="AN42" s="127"/>
      <c r="AO42" s="127"/>
      <c r="AP42" s="135"/>
    </row>
    <row r="43" spans="2:42" ht="15">
      <c r="B43" s="106">
        <v>27</v>
      </c>
      <c r="C43" s="126"/>
      <c r="D43" s="126"/>
      <c r="E43" s="127"/>
      <c r="F43" s="126"/>
      <c r="G43" s="126"/>
      <c r="H43" s="126"/>
      <c r="I43" s="126"/>
      <c r="J43" s="126"/>
      <c r="K43" s="126"/>
      <c r="L43" s="126"/>
      <c r="M43" s="128"/>
      <c r="N43" s="128"/>
      <c r="O43" s="128"/>
      <c r="P43" s="129"/>
      <c r="Q43" s="129"/>
      <c r="R43" s="132"/>
      <c r="S43" s="178"/>
      <c r="T43" s="130"/>
      <c r="U43" s="130"/>
      <c r="V43" s="112">
        <f>затраты!$D39</f>
        <v>0</v>
      </c>
      <c r="W43" s="131"/>
      <c r="X43" s="166">
        <f>затраты!$E39</f>
        <v>0</v>
      </c>
      <c r="Y43" s="233"/>
      <c r="Z43" s="234"/>
      <c r="AA43" s="234"/>
      <c r="AB43" s="234"/>
      <c r="AC43" s="240"/>
      <c r="AD43" s="240"/>
      <c r="AE43" s="240"/>
      <c r="AF43" s="241"/>
      <c r="AG43" s="133"/>
      <c r="AH43" s="2">
        <f>затраты!$F39</f>
        <v>0</v>
      </c>
      <c r="AI43" s="2">
        <f>доходы!$C34</f>
        <v>0</v>
      </c>
      <c r="AJ43" s="101">
        <f t="shared" si="3"/>
        <v>0</v>
      </c>
      <c r="AK43" s="122">
        <f>('общие характеристики'!AI43-AH43)*1.18</f>
        <v>0</v>
      </c>
      <c r="AL43" s="122" t="str">
        <f t="shared" si="4"/>
        <v>-</v>
      </c>
      <c r="AM43" s="134"/>
      <c r="AN43" s="127"/>
      <c r="AO43" s="127"/>
      <c r="AP43" s="135"/>
    </row>
    <row r="44" spans="2:42" ht="15">
      <c r="B44" s="106">
        <v>28</v>
      </c>
      <c r="C44" s="126"/>
      <c r="D44" s="126"/>
      <c r="E44" s="127"/>
      <c r="F44" s="126"/>
      <c r="G44" s="126"/>
      <c r="H44" s="126"/>
      <c r="I44" s="126"/>
      <c r="J44" s="126"/>
      <c r="K44" s="126"/>
      <c r="L44" s="126"/>
      <c r="M44" s="128"/>
      <c r="N44" s="128"/>
      <c r="O44" s="128"/>
      <c r="P44" s="129"/>
      <c r="Q44" s="129"/>
      <c r="R44" s="132"/>
      <c r="S44" s="178"/>
      <c r="T44" s="130"/>
      <c r="U44" s="130"/>
      <c r="V44" s="112">
        <f>затраты!$D40</f>
        <v>0</v>
      </c>
      <c r="W44" s="131"/>
      <c r="X44" s="166">
        <f>затраты!$E40</f>
        <v>0</v>
      </c>
      <c r="Y44" s="233"/>
      <c r="Z44" s="234"/>
      <c r="AA44" s="234"/>
      <c r="AB44" s="234"/>
      <c r="AC44" s="240"/>
      <c r="AD44" s="240"/>
      <c r="AE44" s="240"/>
      <c r="AF44" s="241"/>
      <c r="AG44" s="133"/>
      <c r="AH44" s="2">
        <f>затраты!$F40</f>
        <v>0</v>
      </c>
      <c r="AI44" s="2">
        <f>доходы!$C35</f>
        <v>0</v>
      </c>
      <c r="AJ44" s="101">
        <f t="shared" si="3"/>
        <v>0</v>
      </c>
      <c r="AK44" s="122">
        <f>('общие характеристики'!AI44-AH44)*1.18</f>
        <v>0</v>
      </c>
      <c r="AL44" s="122" t="str">
        <f t="shared" si="4"/>
        <v>-</v>
      </c>
      <c r="AM44" s="134"/>
      <c r="AN44" s="127"/>
      <c r="AO44" s="127"/>
      <c r="AP44" s="135"/>
    </row>
    <row r="45" spans="2:42" ht="15">
      <c r="B45" s="106">
        <v>29</v>
      </c>
      <c r="C45" s="126"/>
      <c r="D45" s="126"/>
      <c r="E45" s="127"/>
      <c r="F45" s="126"/>
      <c r="G45" s="126"/>
      <c r="H45" s="126"/>
      <c r="I45" s="126"/>
      <c r="J45" s="126"/>
      <c r="K45" s="126"/>
      <c r="L45" s="126"/>
      <c r="M45" s="128"/>
      <c r="N45" s="128"/>
      <c r="O45" s="128"/>
      <c r="P45" s="129"/>
      <c r="Q45" s="129"/>
      <c r="R45" s="132"/>
      <c r="S45" s="178"/>
      <c r="T45" s="130"/>
      <c r="U45" s="130"/>
      <c r="V45" s="112">
        <f>затраты!$D41</f>
        <v>0</v>
      </c>
      <c r="W45" s="131"/>
      <c r="X45" s="166">
        <f>затраты!$E41</f>
        <v>0</v>
      </c>
      <c r="Y45" s="233"/>
      <c r="Z45" s="234"/>
      <c r="AA45" s="234"/>
      <c r="AB45" s="234"/>
      <c r="AC45" s="240"/>
      <c r="AD45" s="240"/>
      <c r="AE45" s="240"/>
      <c r="AF45" s="241"/>
      <c r="AG45" s="133"/>
      <c r="AH45" s="2">
        <f>затраты!$F41</f>
        <v>0</v>
      </c>
      <c r="AI45" s="2">
        <f>доходы!$C36</f>
        <v>0</v>
      </c>
      <c r="AJ45" s="101">
        <f t="shared" si="3"/>
        <v>0</v>
      </c>
      <c r="AK45" s="122">
        <f>('общие характеристики'!AI45-AH45)*1.18</f>
        <v>0</v>
      </c>
      <c r="AL45" s="122" t="str">
        <f t="shared" si="4"/>
        <v>-</v>
      </c>
      <c r="AM45" s="134"/>
      <c r="AN45" s="127"/>
      <c r="AO45" s="127"/>
      <c r="AP45" s="135"/>
    </row>
    <row r="46" spans="2:42" ht="15">
      <c r="B46" s="106">
        <v>30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6"/>
      <c r="M46" s="128"/>
      <c r="N46" s="128"/>
      <c r="O46" s="128"/>
      <c r="P46" s="129"/>
      <c r="Q46" s="129"/>
      <c r="R46" s="132"/>
      <c r="S46" s="178"/>
      <c r="T46" s="130"/>
      <c r="U46" s="130"/>
      <c r="V46" s="112">
        <f>затраты!$D42</f>
        <v>0</v>
      </c>
      <c r="W46" s="131"/>
      <c r="X46" s="166">
        <f>затраты!$E42</f>
        <v>0</v>
      </c>
      <c r="Y46" s="233"/>
      <c r="Z46" s="234"/>
      <c r="AA46" s="234"/>
      <c r="AB46" s="234"/>
      <c r="AC46" s="240"/>
      <c r="AD46" s="240"/>
      <c r="AE46" s="240"/>
      <c r="AF46" s="241"/>
      <c r="AG46" s="133"/>
      <c r="AH46" s="2">
        <f>затраты!$F42</f>
        <v>0</v>
      </c>
      <c r="AI46" s="2">
        <f>доходы!$C37</f>
        <v>0</v>
      </c>
      <c r="AJ46" s="101">
        <f t="shared" si="3"/>
        <v>0</v>
      </c>
      <c r="AK46" s="122">
        <f>('общие характеристики'!AI46-AH46)*1.18</f>
        <v>0</v>
      </c>
      <c r="AL46" s="122" t="str">
        <f t="shared" si="4"/>
        <v>-</v>
      </c>
      <c r="AM46" s="134"/>
      <c r="AN46" s="127"/>
      <c r="AO46" s="127"/>
      <c r="AP46" s="135"/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29"/>
      <c r="Q47" s="129"/>
      <c r="R47" s="132"/>
      <c r="S47" s="178"/>
      <c r="T47" s="130"/>
      <c r="U47" s="130"/>
      <c r="V47" s="112">
        <f>затраты!$D43</f>
        <v>0</v>
      </c>
      <c r="W47" s="131"/>
      <c r="X47" s="166">
        <f>затраты!$E43</f>
        <v>0</v>
      </c>
      <c r="Y47" s="233"/>
      <c r="Z47" s="234"/>
      <c r="AA47" s="234"/>
      <c r="AB47" s="234"/>
      <c r="AC47" s="240"/>
      <c r="AD47" s="240"/>
      <c r="AE47" s="240"/>
      <c r="AF47" s="241"/>
      <c r="AG47" s="133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4"/>
        <v>-</v>
      </c>
      <c r="AM47" s="134"/>
      <c r="AN47" s="127"/>
      <c r="AO47" s="127"/>
      <c r="AP47" s="135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29"/>
      <c r="Q48" s="129"/>
      <c r="R48" s="132"/>
      <c r="S48" s="178"/>
      <c r="T48" s="130"/>
      <c r="U48" s="130"/>
      <c r="V48" s="112">
        <f>затраты!$D44</f>
        <v>0</v>
      </c>
      <c r="W48" s="131"/>
      <c r="X48" s="166">
        <f>затраты!$E44</f>
        <v>0</v>
      </c>
      <c r="Y48" s="233"/>
      <c r="Z48" s="234"/>
      <c r="AA48" s="234"/>
      <c r="AB48" s="234"/>
      <c r="AC48" s="240"/>
      <c r="AD48" s="240"/>
      <c r="AE48" s="240"/>
      <c r="AF48" s="241"/>
      <c r="AG48" s="133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4"/>
        <v>-</v>
      </c>
      <c r="AM48" s="134"/>
      <c r="AN48" s="127"/>
      <c r="AO48" s="127"/>
      <c r="AP48" s="135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29"/>
      <c r="Q49" s="129"/>
      <c r="R49" s="132"/>
      <c r="S49" s="178"/>
      <c r="T49" s="130"/>
      <c r="U49" s="130"/>
      <c r="V49" s="112">
        <f>затраты!$D45</f>
        <v>0</v>
      </c>
      <c r="W49" s="131"/>
      <c r="X49" s="166">
        <f>затраты!$E45</f>
        <v>0</v>
      </c>
      <c r="Y49" s="233"/>
      <c r="Z49" s="234"/>
      <c r="AA49" s="234"/>
      <c r="AB49" s="234"/>
      <c r="AC49" s="240"/>
      <c r="AD49" s="240"/>
      <c r="AE49" s="240"/>
      <c r="AF49" s="241"/>
      <c r="AG49" s="133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4"/>
        <v>-</v>
      </c>
      <c r="AM49" s="134"/>
      <c r="AN49" s="127"/>
      <c r="AO49" s="127"/>
      <c r="AP49" s="135"/>
    </row>
    <row r="50" spans="2:42" ht="15">
      <c r="B50" s="106">
        <v>34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8"/>
      <c r="N50" s="128"/>
      <c r="O50" s="128"/>
      <c r="P50" s="129"/>
      <c r="Q50" s="129"/>
      <c r="R50" s="132"/>
      <c r="S50" s="178"/>
      <c r="T50" s="130"/>
      <c r="U50" s="130"/>
      <c r="V50" s="112">
        <f>затраты!$D46</f>
        <v>0</v>
      </c>
      <c r="W50" s="131"/>
      <c r="X50" s="166">
        <f>затраты!$E46</f>
        <v>0</v>
      </c>
      <c r="Y50" s="233"/>
      <c r="Z50" s="234"/>
      <c r="AA50" s="234"/>
      <c r="AB50" s="234"/>
      <c r="AC50" s="240"/>
      <c r="AD50" s="240"/>
      <c r="AE50" s="240"/>
      <c r="AF50" s="241"/>
      <c r="AG50" s="133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4"/>
        <v>-</v>
      </c>
      <c r="AM50" s="134"/>
      <c r="AN50" s="127"/>
      <c r="AO50" s="127"/>
      <c r="AP50" s="135"/>
    </row>
    <row r="51" spans="2:42" ht="15">
      <c r="B51" s="106">
        <v>35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6"/>
      <c r="M51" s="128"/>
      <c r="N51" s="128"/>
      <c r="O51" s="128"/>
      <c r="P51" s="129"/>
      <c r="Q51" s="129"/>
      <c r="R51" s="132"/>
      <c r="S51" s="178"/>
      <c r="T51" s="130"/>
      <c r="U51" s="130"/>
      <c r="V51" s="112">
        <f>затраты!$D47</f>
        <v>0</v>
      </c>
      <c r="W51" s="131"/>
      <c r="X51" s="166">
        <f>затраты!$E47</f>
        <v>0</v>
      </c>
      <c r="Y51" s="233"/>
      <c r="Z51" s="234"/>
      <c r="AA51" s="234"/>
      <c r="AB51" s="234"/>
      <c r="AC51" s="240"/>
      <c r="AD51" s="240"/>
      <c r="AE51" s="240"/>
      <c r="AF51" s="241"/>
      <c r="AG51" s="133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4"/>
        <v>-</v>
      </c>
      <c r="AM51" s="134"/>
      <c r="AN51" s="127"/>
      <c r="AO51" s="127"/>
      <c r="AP51" s="135"/>
    </row>
    <row r="52" spans="2:42" ht="15">
      <c r="B52" s="106">
        <v>36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6"/>
      <c r="M52" s="128"/>
      <c r="N52" s="128"/>
      <c r="O52" s="128"/>
      <c r="P52" s="129"/>
      <c r="Q52" s="129"/>
      <c r="R52" s="132"/>
      <c r="S52" s="178"/>
      <c r="T52" s="130"/>
      <c r="U52" s="130"/>
      <c r="V52" s="112">
        <f>затраты!$D48</f>
        <v>0</v>
      </c>
      <c r="W52" s="131"/>
      <c r="X52" s="166">
        <f>затраты!$E48</f>
        <v>0</v>
      </c>
      <c r="Y52" s="233"/>
      <c r="Z52" s="234"/>
      <c r="AA52" s="234"/>
      <c r="AB52" s="234"/>
      <c r="AC52" s="240"/>
      <c r="AD52" s="240"/>
      <c r="AE52" s="240"/>
      <c r="AF52" s="241"/>
      <c r="AG52" s="133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4"/>
        <v>-</v>
      </c>
      <c r="AM52" s="134"/>
      <c r="AN52" s="127"/>
      <c r="AO52" s="127"/>
      <c r="AP52" s="135"/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29"/>
      <c r="Q53" s="129"/>
      <c r="R53" s="132"/>
      <c r="S53" s="178"/>
      <c r="T53" s="130"/>
      <c r="U53" s="130"/>
      <c r="V53" s="112">
        <f>затраты!$D49</f>
        <v>0</v>
      </c>
      <c r="W53" s="131"/>
      <c r="X53" s="166">
        <f>затраты!$E49</f>
        <v>0</v>
      </c>
      <c r="Y53" s="233"/>
      <c r="Z53" s="234"/>
      <c r="AA53" s="234"/>
      <c r="AB53" s="234"/>
      <c r="AC53" s="240"/>
      <c r="AD53" s="240"/>
      <c r="AE53" s="240"/>
      <c r="AF53" s="241"/>
      <c r="AG53" s="133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4"/>
      <c r="AN53" s="127"/>
      <c r="AO53" s="127"/>
      <c r="AP53" s="135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29"/>
      <c r="Q54" s="129"/>
      <c r="R54" s="132"/>
      <c r="S54" s="178"/>
      <c r="T54" s="130"/>
      <c r="U54" s="130"/>
      <c r="V54" s="112">
        <f>затраты!$D50</f>
        <v>0</v>
      </c>
      <c r="W54" s="131"/>
      <c r="X54" s="166">
        <f>затраты!$E50</f>
        <v>0</v>
      </c>
      <c r="Y54" s="233"/>
      <c r="Z54" s="234"/>
      <c r="AA54" s="234"/>
      <c r="AB54" s="234"/>
      <c r="AC54" s="240"/>
      <c r="AD54" s="240"/>
      <c r="AE54" s="240"/>
      <c r="AF54" s="241"/>
      <c r="AG54" s="133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4"/>
      <c r="AN54" s="127"/>
      <c r="AO54" s="127"/>
      <c r="AP54" s="135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29"/>
      <c r="Q55" s="129"/>
      <c r="R55" s="132"/>
      <c r="S55" s="178"/>
      <c r="T55" s="130"/>
      <c r="U55" s="130"/>
      <c r="V55" s="112">
        <f>затраты!$D51</f>
        <v>0</v>
      </c>
      <c r="W55" s="131"/>
      <c r="X55" s="166">
        <f>затраты!$E51</f>
        <v>0</v>
      </c>
      <c r="Y55" s="233"/>
      <c r="Z55" s="234"/>
      <c r="AA55" s="234"/>
      <c r="AB55" s="234"/>
      <c r="AC55" s="240"/>
      <c r="AD55" s="240"/>
      <c r="AE55" s="240"/>
      <c r="AF55" s="241"/>
      <c r="AG55" s="133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4"/>
        <v>-</v>
      </c>
      <c r="AM55" s="134"/>
      <c r="AN55" s="127"/>
      <c r="AO55" s="127"/>
      <c r="AP55" s="135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29"/>
      <c r="Q56" s="129"/>
      <c r="R56" s="132"/>
      <c r="S56" s="178"/>
      <c r="T56" s="130"/>
      <c r="U56" s="130"/>
      <c r="V56" s="112">
        <f>затраты!$D52</f>
        <v>0</v>
      </c>
      <c r="W56" s="131"/>
      <c r="X56" s="166">
        <f>затраты!$E52</f>
        <v>0</v>
      </c>
      <c r="Y56" s="233"/>
      <c r="Z56" s="234"/>
      <c r="AA56" s="234"/>
      <c r="AB56" s="234"/>
      <c r="AC56" s="240"/>
      <c r="AD56" s="240"/>
      <c r="AE56" s="240"/>
      <c r="AF56" s="241"/>
      <c r="AG56" s="133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4"/>
        <v>-</v>
      </c>
      <c r="AM56" s="134"/>
      <c r="AN56" s="127"/>
      <c r="AO56" s="127"/>
      <c r="AP56" s="135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29"/>
      <c r="Q57" s="129"/>
      <c r="R57" s="132"/>
      <c r="S57" s="178"/>
      <c r="T57" s="130"/>
      <c r="U57" s="130"/>
      <c r="V57" s="112">
        <f>затраты!$D53</f>
        <v>0</v>
      </c>
      <c r="W57" s="131"/>
      <c r="X57" s="166">
        <f>затраты!$E53</f>
        <v>0</v>
      </c>
      <c r="Y57" s="233"/>
      <c r="Z57" s="234"/>
      <c r="AA57" s="234"/>
      <c r="AB57" s="234"/>
      <c r="AC57" s="240"/>
      <c r="AD57" s="240"/>
      <c r="AE57" s="240"/>
      <c r="AF57" s="241"/>
      <c r="AG57" s="133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4"/>
        <v>-</v>
      </c>
      <c r="AM57" s="134"/>
      <c r="AN57" s="127"/>
      <c r="AO57" s="127"/>
      <c r="AP57" s="135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29"/>
      <c r="Q58" s="129"/>
      <c r="R58" s="132"/>
      <c r="S58" s="178"/>
      <c r="T58" s="130"/>
      <c r="U58" s="130"/>
      <c r="V58" s="112">
        <f>затраты!$D54</f>
        <v>0</v>
      </c>
      <c r="W58" s="131"/>
      <c r="X58" s="166">
        <f>затраты!$E54</f>
        <v>0</v>
      </c>
      <c r="Y58" s="233"/>
      <c r="Z58" s="234"/>
      <c r="AA58" s="234"/>
      <c r="AB58" s="234"/>
      <c r="AC58" s="240"/>
      <c r="AD58" s="240"/>
      <c r="AE58" s="240"/>
      <c r="AF58" s="241"/>
      <c r="AG58" s="133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4"/>
        <v>-</v>
      </c>
      <c r="AM58" s="134"/>
      <c r="AN58" s="127"/>
      <c r="AO58" s="127"/>
      <c r="AP58" s="135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29"/>
      <c r="Q59" s="129"/>
      <c r="R59" s="132"/>
      <c r="S59" s="178"/>
      <c r="T59" s="130"/>
      <c r="U59" s="130"/>
      <c r="V59" s="112">
        <f>затраты!$D55</f>
        <v>0</v>
      </c>
      <c r="W59" s="131"/>
      <c r="X59" s="166">
        <f>затраты!$E55</f>
        <v>0</v>
      </c>
      <c r="Y59" s="233"/>
      <c r="Z59" s="234"/>
      <c r="AA59" s="234"/>
      <c r="AB59" s="234"/>
      <c r="AC59" s="240"/>
      <c r="AD59" s="240"/>
      <c r="AE59" s="240"/>
      <c r="AF59" s="241"/>
      <c r="AG59" s="133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4"/>
        <v>-</v>
      </c>
      <c r="AM59" s="134"/>
      <c r="AN59" s="127"/>
      <c r="AO59" s="127"/>
      <c r="AP59" s="135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29"/>
      <c r="Q60" s="129"/>
      <c r="R60" s="132"/>
      <c r="S60" s="178"/>
      <c r="T60" s="130"/>
      <c r="U60" s="130"/>
      <c r="V60" s="112">
        <f>затраты!$D56</f>
        <v>0</v>
      </c>
      <c r="W60" s="131"/>
      <c r="X60" s="166">
        <f>затраты!$E56</f>
        <v>0</v>
      </c>
      <c r="Y60" s="233"/>
      <c r="Z60" s="234"/>
      <c r="AA60" s="234"/>
      <c r="AB60" s="234"/>
      <c r="AC60" s="240"/>
      <c r="AD60" s="240"/>
      <c r="AE60" s="240"/>
      <c r="AF60" s="241"/>
      <c r="AG60" s="133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4"/>
        <v>-</v>
      </c>
      <c r="AM60" s="134"/>
      <c r="AN60" s="127"/>
      <c r="AO60" s="127"/>
      <c r="AP60" s="135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29"/>
      <c r="Q61" s="129"/>
      <c r="R61" s="132"/>
      <c r="S61" s="178"/>
      <c r="T61" s="130"/>
      <c r="U61" s="130"/>
      <c r="V61" s="112">
        <f>затраты!$D57</f>
        <v>0</v>
      </c>
      <c r="W61" s="131"/>
      <c r="X61" s="166">
        <f>затраты!$E57</f>
        <v>0</v>
      </c>
      <c r="Y61" s="233"/>
      <c r="Z61" s="234"/>
      <c r="AA61" s="234"/>
      <c r="AB61" s="234"/>
      <c r="AC61" s="240"/>
      <c r="AD61" s="240"/>
      <c r="AE61" s="240"/>
      <c r="AF61" s="241"/>
      <c r="AG61" s="133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4"/>
        <v>-</v>
      </c>
      <c r="AM61" s="134"/>
      <c r="AN61" s="127"/>
      <c r="AO61" s="127"/>
      <c r="AP61" s="135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29"/>
      <c r="Q62" s="129"/>
      <c r="R62" s="132"/>
      <c r="S62" s="178"/>
      <c r="T62" s="130"/>
      <c r="U62" s="130"/>
      <c r="V62" s="112">
        <f>затраты!$D58</f>
        <v>0</v>
      </c>
      <c r="W62" s="131"/>
      <c r="X62" s="166">
        <f>затраты!$E58</f>
        <v>0</v>
      </c>
      <c r="Y62" s="233"/>
      <c r="Z62" s="234"/>
      <c r="AA62" s="234"/>
      <c r="AB62" s="234"/>
      <c r="AC62" s="240"/>
      <c r="AD62" s="240"/>
      <c r="AE62" s="240"/>
      <c r="AF62" s="241"/>
      <c r="AG62" s="133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4"/>
        <v>-</v>
      </c>
      <c r="AM62" s="134"/>
      <c r="AN62" s="127"/>
      <c r="AO62" s="127"/>
      <c r="AP62" s="135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29"/>
      <c r="Q63" s="129"/>
      <c r="R63" s="132"/>
      <c r="S63" s="178"/>
      <c r="T63" s="130"/>
      <c r="U63" s="130"/>
      <c r="V63" s="112">
        <f>затраты!$D59</f>
        <v>0</v>
      </c>
      <c r="W63" s="131"/>
      <c r="X63" s="166">
        <f>затраты!$E59</f>
        <v>0</v>
      </c>
      <c r="Y63" s="233"/>
      <c r="Z63" s="234"/>
      <c r="AA63" s="234"/>
      <c r="AB63" s="234"/>
      <c r="AC63" s="240"/>
      <c r="AD63" s="240"/>
      <c r="AE63" s="240"/>
      <c r="AF63" s="241"/>
      <c r="AG63" s="133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4"/>
      <c r="AN63" s="127"/>
      <c r="AO63" s="127"/>
      <c r="AP63" s="135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29"/>
      <c r="Q64" s="129"/>
      <c r="R64" s="132"/>
      <c r="S64" s="178"/>
      <c r="T64" s="130"/>
      <c r="U64" s="130"/>
      <c r="V64" s="112">
        <f>затраты!$D60</f>
        <v>0</v>
      </c>
      <c r="W64" s="131"/>
      <c r="X64" s="166">
        <f>затраты!$E60</f>
        <v>0</v>
      </c>
      <c r="Y64" s="233"/>
      <c r="Z64" s="234"/>
      <c r="AA64" s="234"/>
      <c r="AB64" s="234"/>
      <c r="AC64" s="240"/>
      <c r="AD64" s="240"/>
      <c r="AE64" s="240"/>
      <c r="AF64" s="241"/>
      <c r="AG64" s="133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4"/>
      <c r="AN64" s="127"/>
      <c r="AO64" s="127"/>
      <c r="AP64" s="135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29"/>
      <c r="Q65" s="129"/>
      <c r="R65" s="132"/>
      <c r="S65" s="178"/>
      <c r="T65" s="130"/>
      <c r="U65" s="130"/>
      <c r="V65" s="112">
        <f>затраты!$D61</f>
        <v>0</v>
      </c>
      <c r="W65" s="131"/>
      <c r="X65" s="166">
        <f>затраты!$E61</f>
        <v>0</v>
      </c>
      <c r="Y65" s="233"/>
      <c r="Z65" s="234"/>
      <c r="AA65" s="234"/>
      <c r="AB65" s="234"/>
      <c r="AC65" s="240"/>
      <c r="AD65" s="240"/>
      <c r="AE65" s="240"/>
      <c r="AF65" s="241"/>
      <c r="AG65" s="133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4"/>
      <c r="AN65" s="127"/>
      <c r="AO65" s="127"/>
      <c r="AP65" s="135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29"/>
      <c r="Q66" s="129"/>
      <c r="R66" s="132"/>
      <c r="S66" s="178"/>
      <c r="T66" s="130"/>
      <c r="U66" s="130"/>
      <c r="V66" s="112">
        <f>затраты!$D62</f>
        <v>0</v>
      </c>
      <c r="W66" s="131"/>
      <c r="X66" s="166">
        <f>затраты!$E62</f>
        <v>0</v>
      </c>
      <c r="Y66" s="233"/>
      <c r="Z66" s="234"/>
      <c r="AA66" s="234"/>
      <c r="AB66" s="234"/>
      <c r="AC66" s="240"/>
      <c r="AD66" s="240"/>
      <c r="AE66" s="240"/>
      <c r="AF66" s="241"/>
      <c r="AG66" s="133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4"/>
      <c r="AN66" s="127"/>
      <c r="AO66" s="127"/>
      <c r="AP66" s="135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29"/>
      <c r="Q67" s="129"/>
      <c r="R67" s="132"/>
      <c r="S67" s="178"/>
      <c r="T67" s="130"/>
      <c r="U67" s="130"/>
      <c r="V67" s="112">
        <f>затраты!$D63</f>
        <v>0</v>
      </c>
      <c r="W67" s="131"/>
      <c r="X67" s="166">
        <f>затраты!$E63</f>
        <v>0</v>
      </c>
      <c r="Y67" s="233"/>
      <c r="Z67" s="234"/>
      <c r="AA67" s="234"/>
      <c r="AB67" s="234"/>
      <c r="AC67" s="240"/>
      <c r="AD67" s="240"/>
      <c r="AE67" s="240"/>
      <c r="AF67" s="241"/>
      <c r="AG67" s="133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4"/>
      <c r="AN67" s="127"/>
      <c r="AO67" s="127"/>
      <c r="AP67" s="135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29"/>
      <c r="Q68" s="129"/>
      <c r="R68" s="132"/>
      <c r="S68" s="178"/>
      <c r="T68" s="130"/>
      <c r="U68" s="130"/>
      <c r="V68" s="112">
        <f>затраты!$D64</f>
        <v>0</v>
      </c>
      <c r="W68" s="131"/>
      <c r="X68" s="166">
        <f>затраты!$E64</f>
        <v>0</v>
      </c>
      <c r="Y68" s="233"/>
      <c r="Z68" s="234"/>
      <c r="AA68" s="234"/>
      <c r="AB68" s="234"/>
      <c r="AC68" s="240"/>
      <c r="AD68" s="240"/>
      <c r="AE68" s="240"/>
      <c r="AF68" s="241"/>
      <c r="AG68" s="133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4"/>
      <c r="AN68" s="127"/>
      <c r="AO68" s="127"/>
      <c r="AP68" s="135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29"/>
      <c r="Q69" s="129"/>
      <c r="R69" s="132"/>
      <c r="S69" s="178"/>
      <c r="T69" s="130"/>
      <c r="U69" s="130"/>
      <c r="V69" s="112">
        <f>затраты!$D65</f>
        <v>0</v>
      </c>
      <c r="W69" s="131"/>
      <c r="X69" s="166">
        <f>затраты!$E65</f>
        <v>0</v>
      </c>
      <c r="Y69" s="233"/>
      <c r="Z69" s="234"/>
      <c r="AA69" s="234"/>
      <c r="AB69" s="234"/>
      <c r="AC69" s="240"/>
      <c r="AD69" s="240"/>
      <c r="AE69" s="240"/>
      <c r="AF69" s="241"/>
      <c r="AG69" s="133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4"/>
      <c r="AN69" s="127"/>
      <c r="AO69" s="127"/>
      <c r="AP69" s="135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29"/>
      <c r="Q70" s="129"/>
      <c r="R70" s="132"/>
      <c r="S70" s="178"/>
      <c r="T70" s="130"/>
      <c r="U70" s="130"/>
      <c r="V70" s="112">
        <f>затраты!$D66</f>
        <v>0</v>
      </c>
      <c r="W70" s="131"/>
      <c r="X70" s="166">
        <f>затраты!$E66</f>
        <v>0</v>
      </c>
      <c r="Y70" s="233"/>
      <c r="Z70" s="234"/>
      <c r="AA70" s="234"/>
      <c r="AB70" s="234"/>
      <c r="AC70" s="240"/>
      <c r="AD70" s="240"/>
      <c r="AE70" s="240"/>
      <c r="AF70" s="241"/>
      <c r="AG70" s="133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4"/>
      <c r="AN70" s="127"/>
      <c r="AO70" s="127"/>
      <c r="AP70" s="135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29"/>
      <c r="Q71" s="129"/>
      <c r="R71" s="132"/>
      <c r="S71" s="178"/>
      <c r="T71" s="130"/>
      <c r="U71" s="130"/>
      <c r="V71" s="112">
        <f>затраты!$D67</f>
        <v>0</v>
      </c>
      <c r="W71" s="131"/>
      <c r="X71" s="166">
        <f>затраты!$E67</f>
        <v>0</v>
      </c>
      <c r="Y71" s="233"/>
      <c r="Z71" s="234"/>
      <c r="AA71" s="234"/>
      <c r="AB71" s="234"/>
      <c r="AC71" s="240"/>
      <c r="AD71" s="240"/>
      <c r="AE71" s="240"/>
      <c r="AF71" s="241"/>
      <c r="AG71" s="133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4"/>
      <c r="AN71" s="127"/>
      <c r="AO71" s="127"/>
      <c r="AP71" s="135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29"/>
      <c r="Q72" s="129"/>
      <c r="R72" s="132"/>
      <c r="S72" s="178"/>
      <c r="T72" s="130"/>
      <c r="U72" s="130"/>
      <c r="V72" s="112">
        <f>затраты!$D68</f>
        <v>0</v>
      </c>
      <c r="W72" s="131"/>
      <c r="X72" s="166">
        <f>затраты!$E68</f>
        <v>0</v>
      </c>
      <c r="Y72" s="233"/>
      <c r="Z72" s="234"/>
      <c r="AA72" s="234"/>
      <c r="AB72" s="234"/>
      <c r="AC72" s="240"/>
      <c r="AD72" s="240"/>
      <c r="AE72" s="240"/>
      <c r="AF72" s="241"/>
      <c r="AG72" s="133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4"/>
      <c r="AN72" s="127"/>
      <c r="AO72" s="127"/>
      <c r="AP72" s="135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29"/>
      <c r="Q73" s="129"/>
      <c r="R73" s="132"/>
      <c r="S73" s="178"/>
      <c r="T73" s="130"/>
      <c r="U73" s="130"/>
      <c r="V73" s="112">
        <f>затраты!$D69</f>
        <v>0</v>
      </c>
      <c r="W73" s="131"/>
      <c r="X73" s="166">
        <f>затраты!$E69</f>
        <v>0</v>
      </c>
      <c r="Y73" s="233"/>
      <c r="Z73" s="234"/>
      <c r="AA73" s="234"/>
      <c r="AB73" s="234"/>
      <c r="AC73" s="240"/>
      <c r="AD73" s="240"/>
      <c r="AE73" s="240"/>
      <c r="AF73" s="241"/>
      <c r="AG73" s="133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4"/>
      <c r="AN73" s="127"/>
      <c r="AO73" s="127"/>
      <c r="AP73" s="135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29"/>
      <c r="Q74" s="129"/>
      <c r="R74" s="132"/>
      <c r="S74" s="178"/>
      <c r="T74" s="130"/>
      <c r="U74" s="130"/>
      <c r="V74" s="112">
        <f>затраты!$D70</f>
        <v>0</v>
      </c>
      <c r="W74" s="131"/>
      <c r="X74" s="166">
        <f>затраты!$E70</f>
        <v>0</v>
      </c>
      <c r="Y74" s="233"/>
      <c r="Z74" s="234"/>
      <c r="AA74" s="234"/>
      <c r="AB74" s="234"/>
      <c r="AC74" s="240"/>
      <c r="AD74" s="240"/>
      <c r="AE74" s="240"/>
      <c r="AF74" s="241"/>
      <c r="AG74" s="133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4"/>
      <c r="AN74" s="127"/>
      <c r="AO74" s="127"/>
      <c r="AP74" s="135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29"/>
      <c r="Q75" s="129"/>
      <c r="R75" s="132"/>
      <c r="S75" s="178"/>
      <c r="T75" s="130"/>
      <c r="U75" s="130"/>
      <c r="V75" s="112">
        <f>затраты!$D71</f>
        <v>0</v>
      </c>
      <c r="W75" s="131"/>
      <c r="X75" s="166">
        <f>затраты!$E71</f>
        <v>0</v>
      </c>
      <c r="Y75" s="233"/>
      <c r="Z75" s="234"/>
      <c r="AA75" s="234"/>
      <c r="AB75" s="234"/>
      <c r="AC75" s="240"/>
      <c r="AD75" s="240"/>
      <c r="AE75" s="240"/>
      <c r="AF75" s="241"/>
      <c r="AG75" s="133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4"/>
      <c r="AN75" s="127"/>
      <c r="AO75" s="127"/>
      <c r="AP75" s="135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29"/>
      <c r="Q76" s="129"/>
      <c r="R76" s="132"/>
      <c r="S76" s="178"/>
      <c r="T76" s="130"/>
      <c r="U76" s="130"/>
      <c r="V76" s="112">
        <f>затраты!$D72</f>
        <v>0</v>
      </c>
      <c r="W76" s="131"/>
      <c r="X76" s="166">
        <f>затраты!$E72</f>
        <v>0</v>
      </c>
      <c r="Y76" s="233"/>
      <c r="Z76" s="234"/>
      <c r="AA76" s="234"/>
      <c r="AB76" s="234"/>
      <c r="AC76" s="240"/>
      <c r="AD76" s="240"/>
      <c r="AE76" s="240"/>
      <c r="AF76" s="241"/>
      <c r="AG76" s="133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4"/>
      <c r="AN76" s="127"/>
      <c r="AO76" s="127"/>
      <c r="AP76" s="135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29"/>
      <c r="Q77" s="129"/>
      <c r="R77" s="132"/>
      <c r="S77" s="178"/>
      <c r="T77" s="130"/>
      <c r="U77" s="130"/>
      <c r="V77" s="112">
        <f>затраты!$D73</f>
        <v>0</v>
      </c>
      <c r="W77" s="131"/>
      <c r="X77" s="166">
        <f>затраты!$E73</f>
        <v>0</v>
      </c>
      <c r="Y77" s="233"/>
      <c r="Z77" s="234"/>
      <c r="AA77" s="234"/>
      <c r="AB77" s="234"/>
      <c r="AC77" s="240"/>
      <c r="AD77" s="240"/>
      <c r="AE77" s="240"/>
      <c r="AF77" s="241"/>
      <c r="AG77" s="133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4"/>
      <c r="AN77" s="127"/>
      <c r="AO77" s="127"/>
      <c r="AP77" s="135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29"/>
      <c r="Q78" s="129"/>
      <c r="R78" s="132"/>
      <c r="S78" s="178"/>
      <c r="T78" s="130"/>
      <c r="U78" s="130"/>
      <c r="V78" s="112">
        <f>затраты!$D74</f>
        <v>0</v>
      </c>
      <c r="W78" s="131"/>
      <c r="X78" s="166">
        <f>затраты!$E74</f>
        <v>0</v>
      </c>
      <c r="Y78" s="233"/>
      <c r="Z78" s="234"/>
      <c r="AA78" s="234"/>
      <c r="AB78" s="234"/>
      <c r="AC78" s="240"/>
      <c r="AD78" s="240"/>
      <c r="AE78" s="240"/>
      <c r="AF78" s="241"/>
      <c r="AG78" s="133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4"/>
      <c r="AN78" s="127"/>
      <c r="AO78" s="127"/>
      <c r="AP78" s="135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29"/>
      <c r="Q79" s="129"/>
      <c r="R79" s="132"/>
      <c r="S79" s="178"/>
      <c r="T79" s="130"/>
      <c r="U79" s="130"/>
      <c r="V79" s="112">
        <f>затраты!$D75</f>
        <v>0</v>
      </c>
      <c r="W79" s="131"/>
      <c r="X79" s="166">
        <f>затраты!$E75</f>
        <v>0</v>
      </c>
      <c r="Y79" s="233"/>
      <c r="Z79" s="234"/>
      <c r="AA79" s="234"/>
      <c r="AB79" s="234"/>
      <c r="AC79" s="240"/>
      <c r="AD79" s="240"/>
      <c r="AE79" s="240"/>
      <c r="AF79" s="241"/>
      <c r="AG79" s="133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4"/>
      <c r="AN79" s="127"/>
      <c r="AO79" s="127"/>
      <c r="AP79" s="135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29"/>
      <c r="Q80" s="129"/>
      <c r="R80" s="132"/>
      <c r="S80" s="178"/>
      <c r="T80" s="130"/>
      <c r="U80" s="130"/>
      <c r="V80" s="112">
        <f>затраты!$D76</f>
        <v>0</v>
      </c>
      <c r="W80" s="131"/>
      <c r="X80" s="166">
        <f>затраты!$E76</f>
        <v>0</v>
      </c>
      <c r="Y80" s="233"/>
      <c r="Z80" s="234"/>
      <c r="AA80" s="234"/>
      <c r="AB80" s="234"/>
      <c r="AC80" s="240"/>
      <c r="AD80" s="240"/>
      <c r="AE80" s="240"/>
      <c r="AF80" s="241"/>
      <c r="AG80" s="133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4"/>
      <c r="AN80" s="127"/>
      <c r="AO80" s="127"/>
      <c r="AP80" s="135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29"/>
      <c r="Q81" s="129"/>
      <c r="R81" s="132"/>
      <c r="S81" s="178"/>
      <c r="T81" s="130"/>
      <c r="U81" s="130"/>
      <c r="V81" s="112">
        <f>затраты!$D77</f>
        <v>0</v>
      </c>
      <c r="W81" s="131"/>
      <c r="X81" s="166">
        <f>затраты!$E77</f>
        <v>0</v>
      </c>
      <c r="Y81" s="233"/>
      <c r="Z81" s="234"/>
      <c r="AA81" s="234"/>
      <c r="AB81" s="234"/>
      <c r="AC81" s="240"/>
      <c r="AD81" s="240"/>
      <c r="AE81" s="240"/>
      <c r="AF81" s="241"/>
      <c r="AG81" s="133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4"/>
      <c r="AN81" s="127"/>
      <c r="AO81" s="127"/>
      <c r="AP81" s="135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29"/>
      <c r="Q82" s="129"/>
      <c r="R82" s="132"/>
      <c r="S82" s="178"/>
      <c r="T82" s="130"/>
      <c r="U82" s="130"/>
      <c r="V82" s="112">
        <f>затраты!$D78</f>
        <v>0</v>
      </c>
      <c r="W82" s="131"/>
      <c r="X82" s="166">
        <f>затраты!$E78</f>
        <v>0</v>
      </c>
      <c r="Y82" s="233"/>
      <c r="Z82" s="234"/>
      <c r="AA82" s="234"/>
      <c r="AB82" s="234"/>
      <c r="AC82" s="240"/>
      <c r="AD82" s="240"/>
      <c r="AE82" s="240"/>
      <c r="AF82" s="241"/>
      <c r="AG82" s="133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4"/>
      <c r="AN82" s="127"/>
      <c r="AO82" s="127"/>
      <c r="AP82" s="135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29"/>
      <c r="Q83" s="129"/>
      <c r="R83" s="132"/>
      <c r="S83" s="178"/>
      <c r="T83" s="130"/>
      <c r="U83" s="130"/>
      <c r="V83" s="112">
        <f>затраты!$D79</f>
        <v>0</v>
      </c>
      <c r="W83" s="131"/>
      <c r="X83" s="166">
        <f>затраты!$E79</f>
        <v>0</v>
      </c>
      <c r="Y83" s="233"/>
      <c r="Z83" s="234"/>
      <c r="AA83" s="234"/>
      <c r="AB83" s="234"/>
      <c r="AC83" s="240"/>
      <c r="AD83" s="240"/>
      <c r="AE83" s="240"/>
      <c r="AF83" s="241"/>
      <c r="AG83" s="133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4"/>
      <c r="AN83" s="127"/>
      <c r="AO83" s="127"/>
      <c r="AP83" s="135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29"/>
      <c r="Q84" s="129"/>
      <c r="R84" s="132"/>
      <c r="S84" s="178"/>
      <c r="T84" s="130"/>
      <c r="U84" s="130"/>
      <c r="V84" s="112">
        <f>затраты!$D80</f>
        <v>0</v>
      </c>
      <c r="W84" s="131"/>
      <c r="X84" s="166">
        <f>затраты!$E80</f>
        <v>0</v>
      </c>
      <c r="Y84" s="233"/>
      <c r="Z84" s="234"/>
      <c r="AA84" s="234"/>
      <c r="AB84" s="234"/>
      <c r="AC84" s="240"/>
      <c r="AD84" s="240"/>
      <c r="AE84" s="240"/>
      <c r="AF84" s="241"/>
      <c r="AG84" s="133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4"/>
      <c r="AN84" s="127"/>
      <c r="AO84" s="127"/>
      <c r="AP84" s="135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29"/>
      <c r="Q85" s="129"/>
      <c r="R85" s="132"/>
      <c r="S85" s="178"/>
      <c r="T85" s="130"/>
      <c r="U85" s="130"/>
      <c r="V85" s="112">
        <f>затраты!$D81</f>
        <v>0</v>
      </c>
      <c r="W85" s="131"/>
      <c r="X85" s="166">
        <f>затраты!$E81</f>
        <v>0</v>
      </c>
      <c r="Y85" s="233"/>
      <c r="Z85" s="234"/>
      <c r="AA85" s="234"/>
      <c r="AB85" s="234"/>
      <c r="AC85" s="240"/>
      <c r="AD85" s="240"/>
      <c r="AE85" s="240"/>
      <c r="AF85" s="241"/>
      <c r="AG85" s="133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4"/>
      <c r="AN85" s="127"/>
      <c r="AO85" s="127"/>
      <c r="AP85" s="135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29"/>
      <c r="Q86" s="129"/>
      <c r="R86" s="132"/>
      <c r="S86" s="178"/>
      <c r="T86" s="130"/>
      <c r="U86" s="130"/>
      <c r="V86" s="112">
        <f>затраты!$D82</f>
        <v>0</v>
      </c>
      <c r="W86" s="131"/>
      <c r="X86" s="166">
        <f>затраты!$E82</f>
        <v>0</v>
      </c>
      <c r="Y86" s="233"/>
      <c r="Z86" s="234"/>
      <c r="AA86" s="234"/>
      <c r="AB86" s="234"/>
      <c r="AC86" s="240"/>
      <c r="AD86" s="240"/>
      <c r="AE86" s="240"/>
      <c r="AF86" s="241"/>
      <c r="AG86" s="133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4"/>
      <c r="AN86" s="127"/>
      <c r="AO86" s="127"/>
      <c r="AP86" s="135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29"/>
      <c r="Q87" s="129"/>
      <c r="R87" s="132"/>
      <c r="S87" s="178"/>
      <c r="T87" s="130"/>
      <c r="U87" s="130"/>
      <c r="V87" s="112">
        <f>затраты!$D83</f>
        <v>0</v>
      </c>
      <c r="W87" s="131"/>
      <c r="X87" s="166">
        <f>затраты!$E83</f>
        <v>0</v>
      </c>
      <c r="Y87" s="233"/>
      <c r="Z87" s="234"/>
      <c r="AA87" s="234"/>
      <c r="AB87" s="234"/>
      <c r="AC87" s="240"/>
      <c r="AD87" s="240"/>
      <c r="AE87" s="240"/>
      <c r="AF87" s="241"/>
      <c r="AG87" s="133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4"/>
      <c r="AN87" s="127"/>
      <c r="AO87" s="127"/>
      <c r="AP87" s="135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29"/>
      <c r="Q88" s="129"/>
      <c r="R88" s="132"/>
      <c r="S88" s="178"/>
      <c r="T88" s="130"/>
      <c r="U88" s="130"/>
      <c r="V88" s="112">
        <f>затраты!$D84</f>
        <v>0</v>
      </c>
      <c r="W88" s="131"/>
      <c r="X88" s="166">
        <f>затраты!$E84</f>
        <v>0</v>
      </c>
      <c r="Y88" s="233"/>
      <c r="Z88" s="234"/>
      <c r="AA88" s="234"/>
      <c r="AB88" s="234"/>
      <c r="AC88" s="240"/>
      <c r="AD88" s="240"/>
      <c r="AE88" s="240"/>
      <c r="AF88" s="241"/>
      <c r="AG88" s="133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4"/>
      <c r="AN88" s="127"/>
      <c r="AO88" s="127"/>
      <c r="AP88" s="135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29"/>
      <c r="Q89" s="129"/>
      <c r="R89" s="132"/>
      <c r="S89" s="178"/>
      <c r="T89" s="130"/>
      <c r="U89" s="130"/>
      <c r="V89" s="112">
        <f>затраты!$D85</f>
        <v>0</v>
      </c>
      <c r="W89" s="131"/>
      <c r="X89" s="166">
        <f>затраты!$E85</f>
        <v>0</v>
      </c>
      <c r="Y89" s="233"/>
      <c r="Z89" s="234"/>
      <c r="AA89" s="234"/>
      <c r="AB89" s="234"/>
      <c r="AC89" s="240"/>
      <c r="AD89" s="240"/>
      <c r="AE89" s="240"/>
      <c r="AF89" s="241"/>
      <c r="AG89" s="133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4"/>
      <c r="AN89" s="127"/>
      <c r="AO89" s="127"/>
      <c r="AP89" s="135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29"/>
      <c r="Q90" s="129"/>
      <c r="R90" s="132"/>
      <c r="S90" s="178"/>
      <c r="T90" s="130"/>
      <c r="U90" s="130"/>
      <c r="V90" s="112">
        <f>затраты!$D86</f>
        <v>0</v>
      </c>
      <c r="W90" s="131"/>
      <c r="X90" s="166">
        <f>затраты!$E86</f>
        <v>0</v>
      </c>
      <c r="Y90" s="233"/>
      <c r="Z90" s="234"/>
      <c r="AA90" s="234"/>
      <c r="AB90" s="234"/>
      <c r="AC90" s="240"/>
      <c r="AD90" s="240"/>
      <c r="AE90" s="240"/>
      <c r="AF90" s="241"/>
      <c r="AG90" s="133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4"/>
      <c r="AN90" s="127"/>
      <c r="AO90" s="127"/>
      <c r="AP90" s="135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29"/>
      <c r="Q91" s="129"/>
      <c r="R91" s="132"/>
      <c r="S91" s="178"/>
      <c r="T91" s="130"/>
      <c r="U91" s="130"/>
      <c r="V91" s="112">
        <f>затраты!$D87</f>
        <v>0</v>
      </c>
      <c r="W91" s="131"/>
      <c r="X91" s="166">
        <f>затраты!$E87</f>
        <v>0</v>
      </c>
      <c r="Y91" s="233"/>
      <c r="Z91" s="234"/>
      <c r="AA91" s="234"/>
      <c r="AB91" s="234"/>
      <c r="AC91" s="240"/>
      <c r="AD91" s="240"/>
      <c r="AE91" s="240"/>
      <c r="AF91" s="241"/>
      <c r="AG91" s="133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4"/>
      <c r="AN91" s="127"/>
      <c r="AO91" s="127"/>
      <c r="AP91" s="135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29"/>
      <c r="Q92" s="129"/>
      <c r="R92" s="132"/>
      <c r="S92" s="178"/>
      <c r="T92" s="130"/>
      <c r="U92" s="130"/>
      <c r="V92" s="112">
        <f>затраты!$D88</f>
        <v>0</v>
      </c>
      <c r="W92" s="131"/>
      <c r="X92" s="166">
        <f>затраты!$E88</f>
        <v>0</v>
      </c>
      <c r="Y92" s="233"/>
      <c r="Z92" s="234"/>
      <c r="AA92" s="234"/>
      <c r="AB92" s="234"/>
      <c r="AC92" s="240"/>
      <c r="AD92" s="240"/>
      <c r="AE92" s="240"/>
      <c r="AF92" s="241"/>
      <c r="AG92" s="133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4"/>
      <c r="AN92" s="127"/>
      <c r="AO92" s="127"/>
      <c r="AP92" s="135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29"/>
      <c r="Q93" s="129"/>
      <c r="R93" s="132"/>
      <c r="S93" s="178"/>
      <c r="T93" s="130"/>
      <c r="U93" s="130"/>
      <c r="V93" s="112">
        <f>затраты!$D89</f>
        <v>0</v>
      </c>
      <c r="W93" s="131"/>
      <c r="X93" s="166">
        <f>затраты!$E89</f>
        <v>0</v>
      </c>
      <c r="Y93" s="233"/>
      <c r="Z93" s="234"/>
      <c r="AA93" s="234"/>
      <c r="AB93" s="234"/>
      <c r="AC93" s="240"/>
      <c r="AD93" s="240"/>
      <c r="AE93" s="240"/>
      <c r="AF93" s="241"/>
      <c r="AG93" s="133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4"/>
      <c r="AN93" s="127"/>
      <c r="AO93" s="127"/>
      <c r="AP93" s="135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29"/>
      <c r="Q94" s="129"/>
      <c r="R94" s="132"/>
      <c r="S94" s="178"/>
      <c r="T94" s="130"/>
      <c r="U94" s="130"/>
      <c r="V94" s="112">
        <f>затраты!$D90</f>
        <v>0</v>
      </c>
      <c r="W94" s="131"/>
      <c r="X94" s="166">
        <f>затраты!$E90</f>
        <v>0</v>
      </c>
      <c r="Y94" s="233"/>
      <c r="Z94" s="234"/>
      <c r="AA94" s="234"/>
      <c r="AB94" s="234"/>
      <c r="AC94" s="240"/>
      <c r="AD94" s="240"/>
      <c r="AE94" s="240"/>
      <c r="AF94" s="241"/>
      <c r="AG94" s="133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4"/>
      <c r="AN94" s="127"/>
      <c r="AO94" s="127"/>
      <c r="AP94" s="135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29"/>
      <c r="Q95" s="129"/>
      <c r="R95" s="132"/>
      <c r="S95" s="178"/>
      <c r="T95" s="130"/>
      <c r="U95" s="130"/>
      <c r="V95" s="112">
        <f>затраты!$D91</f>
        <v>0</v>
      </c>
      <c r="W95" s="131"/>
      <c r="X95" s="166">
        <f>затраты!$E91</f>
        <v>0</v>
      </c>
      <c r="Y95" s="233"/>
      <c r="Z95" s="234"/>
      <c r="AA95" s="234"/>
      <c r="AB95" s="234"/>
      <c r="AC95" s="240"/>
      <c r="AD95" s="240"/>
      <c r="AE95" s="240"/>
      <c r="AF95" s="241"/>
      <c r="AG95" s="133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4"/>
      <c r="AN95" s="127"/>
      <c r="AO95" s="127"/>
      <c r="AP95" s="135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29"/>
      <c r="Q96" s="129"/>
      <c r="R96" s="132"/>
      <c r="S96" s="178"/>
      <c r="T96" s="130"/>
      <c r="U96" s="130"/>
      <c r="V96" s="112">
        <f>затраты!$D92</f>
        <v>0</v>
      </c>
      <c r="W96" s="131"/>
      <c r="X96" s="166">
        <f>затраты!$E92</f>
        <v>0</v>
      </c>
      <c r="Y96" s="233"/>
      <c r="Z96" s="234"/>
      <c r="AA96" s="234"/>
      <c r="AB96" s="234"/>
      <c r="AC96" s="240"/>
      <c r="AD96" s="240"/>
      <c r="AE96" s="240"/>
      <c r="AF96" s="241"/>
      <c r="AG96" s="133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4"/>
      <c r="AN96" s="127"/>
      <c r="AO96" s="127"/>
      <c r="AP96" s="135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29"/>
      <c r="Q97" s="129"/>
      <c r="R97" s="132"/>
      <c r="S97" s="178"/>
      <c r="T97" s="130"/>
      <c r="U97" s="130"/>
      <c r="V97" s="112">
        <f>затраты!$D93</f>
        <v>0</v>
      </c>
      <c r="W97" s="131"/>
      <c r="X97" s="166">
        <f>затраты!$E93</f>
        <v>0</v>
      </c>
      <c r="Y97" s="233"/>
      <c r="Z97" s="234"/>
      <c r="AA97" s="234"/>
      <c r="AB97" s="234"/>
      <c r="AC97" s="240"/>
      <c r="AD97" s="240"/>
      <c r="AE97" s="240"/>
      <c r="AF97" s="241"/>
      <c r="AG97" s="133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4"/>
      <c r="AN97" s="127"/>
      <c r="AO97" s="127"/>
      <c r="AP97" s="135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29"/>
      <c r="Q98" s="129"/>
      <c r="R98" s="132"/>
      <c r="S98" s="178"/>
      <c r="T98" s="130"/>
      <c r="U98" s="130"/>
      <c r="V98" s="112">
        <f>затраты!$D94</f>
        <v>0</v>
      </c>
      <c r="W98" s="131"/>
      <c r="X98" s="166">
        <f>затраты!$E94</f>
        <v>0</v>
      </c>
      <c r="Y98" s="233"/>
      <c r="Z98" s="234"/>
      <c r="AA98" s="234"/>
      <c r="AB98" s="234"/>
      <c r="AC98" s="240"/>
      <c r="AD98" s="240"/>
      <c r="AE98" s="240"/>
      <c r="AF98" s="241"/>
      <c r="AG98" s="133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4"/>
      <c r="AN98" s="127"/>
      <c r="AO98" s="127"/>
      <c r="AP98" s="135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29"/>
      <c r="Q99" s="129"/>
      <c r="R99" s="132"/>
      <c r="S99" s="178"/>
      <c r="T99" s="130"/>
      <c r="U99" s="130"/>
      <c r="V99" s="112">
        <f>затраты!$D95</f>
        <v>0</v>
      </c>
      <c r="W99" s="131"/>
      <c r="X99" s="166">
        <f>затраты!$E95</f>
        <v>0</v>
      </c>
      <c r="Y99" s="233"/>
      <c r="Z99" s="234"/>
      <c r="AA99" s="234"/>
      <c r="AB99" s="234"/>
      <c r="AC99" s="240"/>
      <c r="AD99" s="240"/>
      <c r="AE99" s="240"/>
      <c r="AF99" s="241"/>
      <c r="AG99" s="133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4"/>
      <c r="AN99" s="127"/>
      <c r="AO99" s="127"/>
      <c r="AP99" s="135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29"/>
      <c r="Q100" s="129"/>
      <c r="R100" s="132"/>
      <c r="S100" s="178"/>
      <c r="T100" s="130"/>
      <c r="U100" s="130"/>
      <c r="V100" s="112">
        <f>затраты!$D96</f>
        <v>0</v>
      </c>
      <c r="W100" s="131"/>
      <c r="X100" s="166">
        <f>затраты!$E96</f>
        <v>0</v>
      </c>
      <c r="Y100" s="233"/>
      <c r="Z100" s="234"/>
      <c r="AA100" s="234"/>
      <c r="AB100" s="234"/>
      <c r="AC100" s="240"/>
      <c r="AD100" s="240"/>
      <c r="AE100" s="240"/>
      <c r="AF100" s="241"/>
      <c r="AG100" s="133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4"/>
      <c r="AN100" s="127"/>
      <c r="AO100" s="127"/>
      <c r="AP100" s="135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29"/>
      <c r="Q101" s="129"/>
      <c r="R101" s="132"/>
      <c r="S101" s="178"/>
      <c r="T101" s="130"/>
      <c r="U101" s="130"/>
      <c r="V101" s="112">
        <f>затраты!$D97</f>
        <v>0</v>
      </c>
      <c r="W101" s="131"/>
      <c r="X101" s="166">
        <f>затраты!$E97</f>
        <v>0</v>
      </c>
      <c r="Y101" s="233"/>
      <c r="Z101" s="234"/>
      <c r="AA101" s="234"/>
      <c r="AB101" s="234"/>
      <c r="AC101" s="240"/>
      <c r="AD101" s="240"/>
      <c r="AE101" s="240"/>
      <c r="AF101" s="241"/>
      <c r="AG101" s="133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4"/>
      <c r="AN101" s="127"/>
      <c r="AO101" s="127"/>
      <c r="AP101" s="135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29"/>
      <c r="Q102" s="129"/>
      <c r="R102" s="132"/>
      <c r="S102" s="178"/>
      <c r="T102" s="130"/>
      <c r="U102" s="130"/>
      <c r="V102" s="112">
        <f>затраты!$D98</f>
        <v>0</v>
      </c>
      <c r="W102" s="131"/>
      <c r="X102" s="166">
        <f>затраты!$E98</f>
        <v>0</v>
      </c>
      <c r="Y102" s="233"/>
      <c r="Z102" s="234"/>
      <c r="AA102" s="234"/>
      <c r="AB102" s="234"/>
      <c r="AC102" s="240"/>
      <c r="AD102" s="240"/>
      <c r="AE102" s="240"/>
      <c r="AF102" s="241"/>
      <c r="AG102" s="133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4"/>
      <c r="AN102" s="127"/>
      <c r="AO102" s="127"/>
      <c r="AP102" s="135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29"/>
      <c r="Q103" s="129"/>
      <c r="R103" s="132"/>
      <c r="S103" s="178"/>
      <c r="T103" s="130"/>
      <c r="U103" s="130"/>
      <c r="V103" s="112">
        <f>затраты!$D99</f>
        <v>0</v>
      </c>
      <c r="W103" s="131"/>
      <c r="X103" s="166">
        <f>затраты!$E99</f>
        <v>0</v>
      </c>
      <c r="Y103" s="233"/>
      <c r="Z103" s="234"/>
      <c r="AA103" s="234"/>
      <c r="AB103" s="234"/>
      <c r="AC103" s="240"/>
      <c r="AD103" s="240"/>
      <c r="AE103" s="240"/>
      <c r="AF103" s="241"/>
      <c r="AG103" s="133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4"/>
      <c r="AN103" s="127"/>
      <c r="AO103" s="127"/>
      <c r="AP103" s="135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29"/>
      <c r="Q104" s="129"/>
      <c r="R104" s="132"/>
      <c r="S104" s="178"/>
      <c r="T104" s="130"/>
      <c r="U104" s="130"/>
      <c r="V104" s="112">
        <f>затраты!$D100</f>
        <v>0</v>
      </c>
      <c r="W104" s="131"/>
      <c r="X104" s="166">
        <f>затраты!$E100</f>
        <v>0</v>
      </c>
      <c r="Y104" s="233"/>
      <c r="Z104" s="234"/>
      <c r="AA104" s="234"/>
      <c r="AB104" s="234"/>
      <c r="AC104" s="240"/>
      <c r="AD104" s="240"/>
      <c r="AE104" s="240"/>
      <c r="AF104" s="241"/>
      <c r="AG104" s="133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4"/>
      <c r="AN104" s="127"/>
      <c r="AO104" s="127"/>
      <c r="AP104" s="135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29"/>
      <c r="Q105" s="129"/>
      <c r="R105" s="132"/>
      <c r="S105" s="178"/>
      <c r="T105" s="130"/>
      <c r="U105" s="130"/>
      <c r="V105" s="112">
        <f>затраты!$D101</f>
        <v>0</v>
      </c>
      <c r="W105" s="131"/>
      <c r="X105" s="166">
        <f>затраты!$E101</f>
        <v>0</v>
      </c>
      <c r="Y105" s="233"/>
      <c r="Z105" s="234"/>
      <c r="AA105" s="234"/>
      <c r="AB105" s="234"/>
      <c r="AC105" s="240"/>
      <c r="AD105" s="240"/>
      <c r="AE105" s="240"/>
      <c r="AF105" s="241"/>
      <c r="AG105" s="133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4"/>
      <c r="AN105" s="127"/>
      <c r="AO105" s="127"/>
      <c r="AP105" s="135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29"/>
      <c r="Q106" s="129"/>
      <c r="R106" s="132"/>
      <c r="S106" s="178"/>
      <c r="T106" s="130"/>
      <c r="U106" s="130"/>
      <c r="V106" s="112">
        <f>затраты!$D102</f>
        <v>0</v>
      </c>
      <c r="W106" s="131"/>
      <c r="X106" s="166">
        <f>затраты!$E102</f>
        <v>0</v>
      </c>
      <c r="Y106" s="233"/>
      <c r="Z106" s="234"/>
      <c r="AA106" s="234"/>
      <c r="AB106" s="234"/>
      <c r="AC106" s="240"/>
      <c r="AD106" s="240"/>
      <c r="AE106" s="240"/>
      <c r="AF106" s="241"/>
      <c r="AG106" s="133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4"/>
      <c r="AN106" s="127"/>
      <c r="AO106" s="127"/>
      <c r="AP106" s="135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29"/>
      <c r="Q107" s="129"/>
      <c r="R107" s="132"/>
      <c r="S107" s="178"/>
      <c r="T107" s="130"/>
      <c r="U107" s="130"/>
      <c r="V107" s="112">
        <f>затраты!$D103</f>
        <v>0</v>
      </c>
      <c r="W107" s="131"/>
      <c r="X107" s="166">
        <f>затраты!$E103</f>
        <v>0</v>
      </c>
      <c r="Y107" s="233"/>
      <c r="Z107" s="234"/>
      <c r="AA107" s="234"/>
      <c r="AB107" s="234"/>
      <c r="AC107" s="240"/>
      <c r="AD107" s="240"/>
      <c r="AE107" s="240"/>
      <c r="AF107" s="241"/>
      <c r="AG107" s="133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4"/>
      <c r="AN107" s="127"/>
      <c r="AO107" s="127"/>
      <c r="AP107" s="135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29"/>
      <c r="Q108" s="129"/>
      <c r="R108" s="132"/>
      <c r="S108" s="178"/>
      <c r="T108" s="130"/>
      <c r="U108" s="130"/>
      <c r="V108" s="112">
        <f>затраты!$D104</f>
        <v>0</v>
      </c>
      <c r="W108" s="131"/>
      <c r="X108" s="166">
        <f>затраты!$E104</f>
        <v>0</v>
      </c>
      <c r="Y108" s="233"/>
      <c r="Z108" s="234"/>
      <c r="AA108" s="234"/>
      <c r="AB108" s="234"/>
      <c r="AC108" s="240"/>
      <c r="AD108" s="240"/>
      <c r="AE108" s="240"/>
      <c r="AF108" s="241"/>
      <c r="AG108" s="133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4"/>
      <c r="AN108" s="127"/>
      <c r="AO108" s="127"/>
      <c r="AP108" s="135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29"/>
      <c r="Q109" s="129"/>
      <c r="R109" s="132"/>
      <c r="S109" s="178"/>
      <c r="T109" s="130"/>
      <c r="U109" s="130"/>
      <c r="V109" s="112">
        <f>затраты!$D105</f>
        <v>0</v>
      </c>
      <c r="W109" s="131"/>
      <c r="X109" s="166">
        <f>затраты!$E105</f>
        <v>0</v>
      </c>
      <c r="Y109" s="233"/>
      <c r="Z109" s="234"/>
      <c r="AA109" s="234"/>
      <c r="AB109" s="234"/>
      <c r="AC109" s="240"/>
      <c r="AD109" s="240"/>
      <c r="AE109" s="240"/>
      <c r="AF109" s="241"/>
      <c r="AG109" s="133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4"/>
      <c r="AN109" s="127"/>
      <c r="AO109" s="127"/>
      <c r="AP109" s="135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29"/>
      <c r="Q110" s="129"/>
      <c r="R110" s="132"/>
      <c r="S110" s="178"/>
      <c r="T110" s="130"/>
      <c r="U110" s="130"/>
      <c r="V110" s="112">
        <f>затраты!$D106</f>
        <v>0</v>
      </c>
      <c r="W110" s="131"/>
      <c r="X110" s="166">
        <f>затраты!$E106</f>
        <v>0</v>
      </c>
      <c r="Y110" s="233"/>
      <c r="Z110" s="234"/>
      <c r="AA110" s="234"/>
      <c r="AB110" s="234"/>
      <c r="AC110" s="240"/>
      <c r="AD110" s="240"/>
      <c r="AE110" s="240"/>
      <c r="AF110" s="241"/>
      <c r="AG110" s="133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4"/>
      <c r="AN110" s="127"/>
      <c r="AO110" s="127"/>
      <c r="AP110" s="135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29"/>
      <c r="Q111" s="129"/>
      <c r="R111" s="132"/>
      <c r="S111" s="178"/>
      <c r="T111" s="130"/>
      <c r="U111" s="130"/>
      <c r="V111" s="112">
        <f>затраты!$D107</f>
        <v>0</v>
      </c>
      <c r="W111" s="131"/>
      <c r="X111" s="166">
        <f>затраты!$E107</f>
        <v>0</v>
      </c>
      <c r="Y111" s="233"/>
      <c r="Z111" s="234"/>
      <c r="AA111" s="234"/>
      <c r="AB111" s="234"/>
      <c r="AC111" s="240"/>
      <c r="AD111" s="240"/>
      <c r="AE111" s="240"/>
      <c r="AF111" s="241"/>
      <c r="AG111" s="133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4"/>
      <c r="AN111" s="127"/>
      <c r="AO111" s="127"/>
      <c r="AP111" s="135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29"/>
      <c r="Q112" s="129"/>
      <c r="R112" s="132"/>
      <c r="S112" s="178"/>
      <c r="T112" s="130"/>
      <c r="U112" s="130"/>
      <c r="V112" s="112">
        <f>затраты!$D108</f>
        <v>0</v>
      </c>
      <c r="W112" s="131"/>
      <c r="X112" s="166">
        <f>затраты!$E108</f>
        <v>0</v>
      </c>
      <c r="Y112" s="233"/>
      <c r="Z112" s="234"/>
      <c r="AA112" s="234"/>
      <c r="AB112" s="234"/>
      <c r="AC112" s="240"/>
      <c r="AD112" s="240"/>
      <c r="AE112" s="240"/>
      <c r="AF112" s="241"/>
      <c r="AG112" s="133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4"/>
      <c r="AN112" s="127"/>
      <c r="AO112" s="127"/>
      <c r="AP112" s="135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29"/>
      <c r="Q113" s="129"/>
      <c r="R113" s="132"/>
      <c r="S113" s="178"/>
      <c r="T113" s="130"/>
      <c r="U113" s="130"/>
      <c r="V113" s="112">
        <f>затраты!$D109</f>
        <v>0</v>
      </c>
      <c r="W113" s="131"/>
      <c r="X113" s="166">
        <f>затраты!$E109</f>
        <v>0</v>
      </c>
      <c r="Y113" s="233"/>
      <c r="Z113" s="234"/>
      <c r="AA113" s="234"/>
      <c r="AB113" s="234"/>
      <c r="AC113" s="240"/>
      <c r="AD113" s="240"/>
      <c r="AE113" s="240"/>
      <c r="AF113" s="241"/>
      <c r="AG113" s="133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4"/>
      <c r="AN113" s="127"/>
      <c r="AO113" s="127"/>
      <c r="AP113" s="135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29"/>
      <c r="Q114" s="129"/>
      <c r="R114" s="132"/>
      <c r="S114" s="178"/>
      <c r="T114" s="130"/>
      <c r="U114" s="130"/>
      <c r="V114" s="112">
        <f>затраты!$D110</f>
        <v>0</v>
      </c>
      <c r="W114" s="131"/>
      <c r="X114" s="166">
        <f>затраты!$E110</f>
        <v>0</v>
      </c>
      <c r="Y114" s="233"/>
      <c r="Z114" s="234"/>
      <c r="AA114" s="234"/>
      <c r="AB114" s="234"/>
      <c r="AC114" s="240"/>
      <c r="AD114" s="240"/>
      <c r="AE114" s="240"/>
      <c r="AF114" s="241"/>
      <c r="AG114" s="133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4"/>
      <c r="AN114" s="127"/>
      <c r="AO114" s="127"/>
      <c r="AP114" s="135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29"/>
      <c r="Q115" s="129"/>
      <c r="R115" s="132"/>
      <c r="S115" s="178"/>
      <c r="T115" s="130"/>
      <c r="U115" s="130"/>
      <c r="V115" s="112">
        <f>затраты!$D111</f>
        <v>0</v>
      </c>
      <c r="W115" s="131"/>
      <c r="X115" s="166">
        <f>затраты!$E111</f>
        <v>0</v>
      </c>
      <c r="Y115" s="233"/>
      <c r="Z115" s="234"/>
      <c r="AA115" s="234"/>
      <c r="AB115" s="234"/>
      <c r="AC115" s="240"/>
      <c r="AD115" s="240"/>
      <c r="AE115" s="240"/>
      <c r="AF115" s="241"/>
      <c r="AG115" s="133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4"/>
      <c r="AN115" s="127"/>
      <c r="AO115" s="127"/>
      <c r="AP115" s="135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29"/>
      <c r="Q116" s="129"/>
      <c r="R116" s="132"/>
      <c r="S116" s="178"/>
      <c r="T116" s="130"/>
      <c r="U116" s="130"/>
      <c r="V116" s="112">
        <f>затраты!$D112</f>
        <v>0</v>
      </c>
      <c r="W116" s="131"/>
      <c r="X116" s="166">
        <f>затраты!$E112</f>
        <v>0</v>
      </c>
      <c r="Y116" s="233"/>
      <c r="Z116" s="234"/>
      <c r="AA116" s="234"/>
      <c r="AB116" s="234"/>
      <c r="AC116" s="240"/>
      <c r="AD116" s="240"/>
      <c r="AE116" s="240"/>
      <c r="AF116" s="241"/>
      <c r="AG116" s="133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4"/>
      <c r="AN116" s="127"/>
      <c r="AO116" s="127"/>
      <c r="AP116" s="135"/>
    </row>
  </sheetData>
  <sheetProtection password="CC96" sheet="1" objects="1" scenarios="1" selectLockedCells="1"/>
  <mergeCells count="42">
    <mergeCell ref="AL12:AL15"/>
    <mergeCell ref="AJ12:AJ13"/>
    <mergeCell ref="Y14:AB14"/>
    <mergeCell ref="AH12:AH13"/>
    <mergeCell ref="AG12:AG13"/>
    <mergeCell ref="AI12:AI13"/>
    <mergeCell ref="AC14:AF14"/>
    <mergeCell ref="AM12:AP12"/>
    <mergeCell ref="AM13:AM14"/>
    <mergeCell ref="AN13:AN14"/>
    <mergeCell ref="AO13:AO14"/>
    <mergeCell ref="AP13:AP14"/>
    <mergeCell ref="T13:T14"/>
    <mergeCell ref="O12:O14"/>
    <mergeCell ref="R12:R14"/>
    <mergeCell ref="U13:U14"/>
    <mergeCell ref="S13:S14"/>
    <mergeCell ref="S12:X12"/>
    <mergeCell ref="W13:W14"/>
    <mergeCell ref="V13:V14"/>
    <mergeCell ref="K12:K14"/>
    <mergeCell ref="G12:G14"/>
    <mergeCell ref="I12:I14"/>
    <mergeCell ref="L12:L14"/>
    <mergeCell ref="M12:M13"/>
    <mergeCell ref="H12:H14"/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</mergeCells>
  <conditionalFormatting sqref="K17:K18 L17 C17:C61 K34:L61">
    <cfRule type="cellIs" priority="54" dxfId="5" operator="equal">
      <formula>"грунт"</formula>
    </cfRule>
  </conditionalFormatting>
  <conditionalFormatting sqref="AK17:AK116">
    <cfRule type="cellIs" priority="51" dxfId="0" operator="lessThan">
      <formula>0</formula>
    </cfRule>
  </conditionalFormatting>
  <conditionalFormatting sqref="AM45:AP61 AL45:AL116 AL17:AP18 AL33:AP44 AL19:AL32">
    <cfRule type="containsText" priority="36" dxfId="0" operator="containsText" text="превышают">
      <formula>NOT(ISERROR(SEARCH("превышают",AL17)))</formula>
    </cfRule>
  </conditionalFormatting>
  <conditionalFormatting sqref="AG45:AG61 AH45:AI116 AG18:AI44 AJ18:AJ116 AG17:AJ17">
    <cfRule type="cellIs" priority="34" dxfId="2" operator="lessThan">
      <formula>0</formula>
    </cfRule>
  </conditionalFormatting>
  <conditionalFormatting sqref="C62:C116 K62:L116">
    <cfRule type="cellIs" priority="27" dxfId="5" operator="equal">
      <formula>"грунт"</formula>
    </cfRule>
  </conditionalFormatting>
  <conditionalFormatting sqref="AM62:AP116">
    <cfRule type="containsText" priority="25" dxfId="0" operator="containsText" text="превышают">
      <formula>NOT(ISERROR(SEARCH("превышают",AM62)))</formula>
    </cfRule>
  </conditionalFormatting>
  <conditionalFormatting sqref="AG62:AG116">
    <cfRule type="cellIs" priority="24" dxfId="2" operator="lessThan">
      <formula>0</formula>
    </cfRule>
  </conditionalFormatting>
  <conditionalFormatting sqref="S17:S116">
    <cfRule type="containsText" priority="23" dxfId="23" operator="containsText" text="требуется демонтаж">
      <formula>NOT(ISERROR(SEARCH("требуется демонтаж",S17)))</formula>
    </cfRule>
  </conditionalFormatting>
  <conditionalFormatting sqref="T17:T20">
    <cfRule type="containsText" priority="21" dxfId="23" operator="containsText" text="требуется демонтаж">
      <formula>NOT(ISERROR(SEARCH("требуется демонтаж",T17)))</formula>
    </cfRule>
  </conditionalFormatting>
  <conditionalFormatting sqref="K19:L19">
    <cfRule type="cellIs" priority="13" dxfId="5" operator="equal">
      <formula>"грунт"</formula>
    </cfRule>
  </conditionalFormatting>
  <conditionalFormatting sqref="AM19:AP19">
    <cfRule type="containsText" priority="12" dxfId="0" operator="containsText" text="превышают">
      <formula>NOT(ISERROR(SEARCH("превышают",AM19)))</formula>
    </cfRule>
  </conditionalFormatting>
  <conditionalFormatting sqref="L20">
    <cfRule type="cellIs" priority="11" dxfId="5" operator="equal">
      <formula>"грунт"</formula>
    </cfRule>
  </conditionalFormatting>
  <conditionalFormatting sqref="AM20:AP20">
    <cfRule type="containsText" priority="10" dxfId="0" operator="containsText" text="превышают">
      <formula>NOT(ISERROR(SEARCH("превышают",AM20)))</formula>
    </cfRule>
  </conditionalFormatting>
  <conditionalFormatting sqref="K21:L21">
    <cfRule type="cellIs" priority="9" dxfId="5" operator="equal">
      <formula>"грунт"</formula>
    </cfRule>
  </conditionalFormatting>
  <conditionalFormatting sqref="AM21 AO21:AP21">
    <cfRule type="containsText" priority="8" dxfId="0" operator="containsText" text="превышают">
      <formula>NOT(ISERROR(SEARCH("превышают",AM21)))</formula>
    </cfRule>
  </conditionalFormatting>
  <conditionalFormatting sqref="K22:L22">
    <cfRule type="cellIs" priority="7" dxfId="5" operator="equal">
      <formula>"грунт"</formula>
    </cfRule>
  </conditionalFormatting>
  <conditionalFormatting sqref="AM22:AP22">
    <cfRule type="containsText" priority="6" dxfId="0" operator="containsText" text="превышают">
      <formula>NOT(ISERROR(SEARCH("превышают",AM22)))</formula>
    </cfRule>
  </conditionalFormatting>
  <conditionalFormatting sqref="AN21">
    <cfRule type="containsText" priority="5" dxfId="0" operator="containsText" text="превышают">
      <formula>NOT(ISERROR(SEARCH("превышают",AN21)))</formula>
    </cfRule>
  </conditionalFormatting>
  <conditionalFormatting sqref="L23 L25:L32 K23:K32">
    <cfRule type="cellIs" priority="4" dxfId="5" operator="equal">
      <formula>"грунт"</formula>
    </cfRule>
  </conditionalFormatting>
  <conditionalFormatting sqref="K33:L33">
    <cfRule type="cellIs" priority="3" dxfId="5" operator="equal">
      <formula>"грунт"</formula>
    </cfRule>
  </conditionalFormatting>
  <conditionalFormatting sqref="AM23:AP27">
    <cfRule type="containsText" priority="2" dxfId="0" operator="containsText" text="превышают">
      <formula>NOT(ISERROR(SEARCH("превышают",AM23)))</formula>
    </cfRule>
  </conditionalFormatting>
  <conditionalFormatting sqref="AM28:AP32">
    <cfRule type="containsText" priority="1" dxfId="0" operator="containsText" text="превышают">
      <formula>NOT(ISERROR(SEARCH("превышают",AM28)))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5" zoomScaleNormal="85" workbookViewId="0" topLeftCell="A1">
      <selection activeCell="F15" sqref="F15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5" t="s">
        <v>154</v>
      </c>
    </row>
    <row r="3" spans="2:6" ht="15.75">
      <c r="B3" s="185" t="s">
        <v>153</v>
      </c>
      <c r="C3" s="140"/>
      <c r="D3" s="141"/>
      <c r="E3" s="141"/>
      <c r="F3" s="141"/>
    </row>
    <row r="4" spans="2:6" ht="15.75">
      <c r="B4" s="185" t="s">
        <v>171</v>
      </c>
      <c r="C4" s="242"/>
      <c r="D4" s="243"/>
      <c r="E4" s="141"/>
      <c r="F4" s="141"/>
    </row>
    <row r="5" ht="15.75" thickBot="1"/>
    <row r="6" spans="2:6" ht="16.5" thickBot="1">
      <c r="B6" s="139"/>
      <c r="C6" s="137" t="s">
        <v>122</v>
      </c>
      <c r="D6" s="141"/>
      <c r="E6" s="141"/>
      <c r="F6" s="141"/>
    </row>
    <row r="7" ht="15.75" thickBot="1"/>
    <row r="8" spans="2:15" ht="14.25" customHeight="1" thickBot="1">
      <c r="B8" s="88">
        <f>'общие характеристики'!$D$8</f>
        <v>42524</v>
      </c>
      <c r="C8" s="4" t="s">
        <v>32</v>
      </c>
      <c r="D8" s="25"/>
      <c r="E8" s="25"/>
      <c r="F8" s="36"/>
      <c r="J8" s="29"/>
      <c r="O8" s="29"/>
    </row>
    <row r="10" spans="2:6" ht="15">
      <c r="B10" s="298" t="s">
        <v>64</v>
      </c>
      <c r="C10" s="298"/>
      <c r="D10" s="298"/>
      <c r="E10" s="298"/>
      <c r="F10" s="298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1561.734</v>
      </c>
      <c r="D13" s="97">
        <f>D$14*D$15</f>
        <v>19.03</v>
      </c>
      <c r="E13" s="92">
        <f>E$14*E$15</f>
        <v>1031.695</v>
      </c>
      <c r="F13" s="92">
        <f>F$14*F$15</f>
        <v>579.255</v>
      </c>
      <c r="J13" s="29"/>
      <c r="K13" s="29"/>
      <c r="L13" s="29"/>
    </row>
    <row r="14" spans="2:12" ht="78" customHeight="1">
      <c r="B14" s="107" t="s">
        <v>98</v>
      </c>
      <c r="C14" s="142">
        <v>2602.89</v>
      </c>
      <c r="D14" s="142">
        <v>34.6</v>
      </c>
      <c r="E14" s="142">
        <v>2063.39</v>
      </c>
      <c r="F14" s="231">
        <v>1158.51</v>
      </c>
      <c r="G14" s="32" t="s">
        <v>96</v>
      </c>
      <c r="H14" s="245" t="s">
        <v>174</v>
      </c>
      <c r="J14" s="32"/>
      <c r="K14" s="93"/>
      <c r="L14" s="32"/>
    </row>
    <row r="15" spans="2:12" ht="78" customHeight="1">
      <c r="B15" s="108" t="s">
        <v>123</v>
      </c>
      <c r="C15" s="161">
        <v>0.6</v>
      </c>
      <c r="D15" s="161">
        <v>0.55</v>
      </c>
      <c r="E15" s="161">
        <v>0.5</v>
      </c>
      <c r="F15" s="161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09" t="s">
        <v>65</v>
      </c>
      <c r="C17" s="310"/>
      <c r="D17" s="310"/>
      <c r="E17" s="310"/>
      <c r="F17" s="310"/>
      <c r="G17" s="310"/>
    </row>
    <row r="18" spans="2:7" ht="29.25" customHeight="1">
      <c r="B18" s="299"/>
      <c r="C18" s="300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301"/>
      <c r="C19" s="302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03" t="s">
        <v>86</v>
      </c>
      <c r="C20" s="304"/>
      <c r="D20" s="92">
        <f>D21*$D$22/1000</f>
        <v>312.924</v>
      </c>
      <c r="E20" s="92">
        <f>E21*$D$22/1000</f>
        <v>102.99525</v>
      </c>
      <c r="F20" s="92">
        <f>F21*$D$22/1000</f>
        <v>0</v>
      </c>
      <c r="G20" s="92">
        <f aca="true" t="shared" si="0" ref="G20">G21*$D$22/1000</f>
        <v>6.675</v>
      </c>
    </row>
    <row r="21" spans="2:8" ht="20.25" customHeight="1">
      <c r="B21" s="296" t="s">
        <v>94</v>
      </c>
      <c r="C21" s="305"/>
      <c r="D21" s="142">
        <v>4688</v>
      </c>
      <c r="E21" s="142">
        <v>1543</v>
      </c>
      <c r="F21" s="142"/>
      <c r="G21" s="142">
        <v>100</v>
      </c>
      <c r="H21" s="32" t="s">
        <v>97</v>
      </c>
    </row>
    <row r="22" spans="2:8" ht="18" customHeight="1">
      <c r="B22" s="296" t="s">
        <v>95</v>
      </c>
      <c r="C22" s="297"/>
      <c r="D22" s="306">
        <v>66.75</v>
      </c>
      <c r="E22" s="307"/>
      <c r="F22" s="307"/>
      <c r="G22" s="308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23"/>
  <sheetViews>
    <sheetView zoomScale="71" zoomScaleNormal="71" workbookViewId="0" topLeftCell="G55">
      <selection activeCell="Q97" sqref="Q97"/>
    </sheetView>
  </sheetViews>
  <sheetFormatPr defaultColWidth="9.140625" defaultRowHeight="15"/>
  <cols>
    <col min="1" max="1" width="9.140625" style="29" customWidth="1"/>
    <col min="2" max="2" width="12.140625" style="223" customWidth="1"/>
    <col min="3" max="3" width="20.8515625" style="223" customWidth="1"/>
    <col min="4" max="4" width="23.140625" style="216" customWidth="1"/>
    <col min="5" max="5" width="17.8515625" style="216" customWidth="1"/>
    <col min="6" max="6" width="21.00390625" style="216" customWidth="1"/>
    <col min="7" max="9" width="19.00390625" style="216" customWidth="1"/>
    <col min="10" max="10" width="13.7109375" style="216" customWidth="1"/>
    <col min="11" max="11" width="16.140625" style="216" customWidth="1"/>
    <col min="12" max="12" width="15.00390625" style="216" customWidth="1"/>
    <col min="13" max="13" width="18.28125" style="216" customWidth="1"/>
    <col min="14" max="14" width="13.57421875" style="216" customWidth="1"/>
    <col min="15" max="15" width="15.28125" style="216" customWidth="1"/>
    <col min="16" max="16" width="11.28125" style="216" customWidth="1"/>
    <col min="17" max="17" width="15.00390625" style="216" customWidth="1"/>
    <col min="18" max="18" width="9.140625" style="216" customWidth="1"/>
    <col min="19" max="19" width="17.57421875" style="216" customWidth="1"/>
    <col min="20" max="20" width="19.28125" style="216" customWidth="1"/>
    <col min="21" max="21" width="17.421875" style="216" customWidth="1"/>
    <col min="22" max="22" width="16.421875" style="216" customWidth="1"/>
    <col min="23" max="23" width="15.00390625" style="216" customWidth="1"/>
    <col min="24" max="24" width="37.7109375" style="29" customWidth="1"/>
    <col min="25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5"/>
      <c r="C1" s="215"/>
    </row>
    <row r="2" spans="2:3" ht="15.75">
      <c r="B2" s="217" t="s">
        <v>154</v>
      </c>
      <c r="C2" s="215"/>
    </row>
    <row r="3" spans="2:3" ht="15.75">
      <c r="B3" s="217" t="s">
        <v>153</v>
      </c>
      <c r="C3" s="218"/>
    </row>
    <row r="4" spans="2:3" ht="16.5" thickBot="1">
      <c r="B4" s="219"/>
      <c r="C4" s="218"/>
    </row>
    <row r="5" spans="2:3" ht="19.5" thickBot="1">
      <c r="B5" s="139"/>
      <c r="C5" s="220" t="s">
        <v>122</v>
      </c>
    </row>
    <row r="6" spans="2:3" ht="18.75">
      <c r="B6" s="220"/>
      <c r="C6" s="220"/>
    </row>
    <row r="7" spans="2:3" ht="35.25" customHeight="1">
      <c r="B7" s="221" t="s">
        <v>152</v>
      </c>
      <c r="C7" s="222"/>
    </row>
    <row r="8" spans="2:26" s="162" customFormat="1" ht="65.25" customHeight="1">
      <c r="B8" s="315" t="s">
        <v>131</v>
      </c>
      <c r="C8" s="313" t="s">
        <v>119</v>
      </c>
      <c r="D8" s="313" t="s">
        <v>132</v>
      </c>
      <c r="E8" s="313" t="s">
        <v>133</v>
      </c>
      <c r="F8" s="313" t="s">
        <v>134</v>
      </c>
      <c r="G8" s="313" t="s">
        <v>135</v>
      </c>
      <c r="H8" s="313" t="s">
        <v>175</v>
      </c>
      <c r="I8" s="313" t="s">
        <v>181</v>
      </c>
      <c r="J8" s="313" t="s">
        <v>136</v>
      </c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 t="s">
        <v>137</v>
      </c>
      <c r="V8" s="313"/>
      <c r="W8" s="314"/>
      <c r="X8" s="311" t="s">
        <v>169</v>
      </c>
      <c r="Y8" s="226"/>
      <c r="Z8" s="226"/>
    </row>
    <row r="9" spans="2:24" s="162" customFormat="1" ht="38.25">
      <c r="B9" s="315"/>
      <c r="C9" s="313"/>
      <c r="D9" s="313"/>
      <c r="E9" s="313"/>
      <c r="F9" s="313"/>
      <c r="G9" s="313"/>
      <c r="H9" s="313"/>
      <c r="I9" s="313"/>
      <c r="J9" s="224" t="s">
        <v>138</v>
      </c>
      <c r="K9" s="224" t="s">
        <v>139</v>
      </c>
      <c r="L9" s="224" t="s">
        <v>140</v>
      </c>
      <c r="M9" s="224" t="s">
        <v>141</v>
      </c>
      <c r="N9" s="224" t="s">
        <v>142</v>
      </c>
      <c r="O9" s="224" t="s">
        <v>143</v>
      </c>
      <c r="P9" s="224" t="s">
        <v>144</v>
      </c>
      <c r="Q9" s="224" t="s">
        <v>145</v>
      </c>
      <c r="R9" s="224" t="s">
        <v>146</v>
      </c>
      <c r="S9" s="224" t="s">
        <v>147</v>
      </c>
      <c r="T9" s="224" t="s">
        <v>148</v>
      </c>
      <c r="U9" s="224" t="s">
        <v>149</v>
      </c>
      <c r="V9" s="224" t="s">
        <v>150</v>
      </c>
      <c r="W9" s="224" t="s">
        <v>151</v>
      </c>
      <c r="X9" s="312"/>
    </row>
    <row r="10" spans="2:24" ht="15">
      <c r="B10" s="225">
        <v>1</v>
      </c>
      <c r="C10" s="225">
        <v>2</v>
      </c>
      <c r="D10" s="225">
        <v>3</v>
      </c>
      <c r="E10" s="225">
        <v>4</v>
      </c>
      <c r="F10" s="225">
        <v>5</v>
      </c>
      <c r="G10" s="225">
        <v>6</v>
      </c>
      <c r="H10" s="225">
        <v>7</v>
      </c>
      <c r="I10" s="225">
        <v>8</v>
      </c>
      <c r="J10" s="225">
        <v>9</v>
      </c>
      <c r="K10" s="225">
        <v>10</v>
      </c>
      <c r="L10" s="225">
        <v>11</v>
      </c>
      <c r="M10" s="225">
        <v>12</v>
      </c>
      <c r="N10" s="225">
        <v>13</v>
      </c>
      <c r="O10" s="225">
        <v>14</v>
      </c>
      <c r="P10" s="225">
        <v>15</v>
      </c>
      <c r="Q10" s="225">
        <v>16</v>
      </c>
      <c r="R10" s="225">
        <v>17</v>
      </c>
      <c r="S10" s="225">
        <v>18</v>
      </c>
      <c r="T10" s="225">
        <v>19</v>
      </c>
      <c r="U10" s="225">
        <v>20</v>
      </c>
      <c r="V10" s="225">
        <v>21</v>
      </c>
      <c r="W10" s="225">
        <v>22</v>
      </c>
      <c r="X10" s="225">
        <v>23</v>
      </c>
    </row>
    <row r="11" spans="2:24" s="163" customFormat="1" ht="50.25" customHeight="1">
      <c r="B11" s="164">
        <v>1</v>
      </c>
      <c r="C11" s="127" t="s">
        <v>195</v>
      </c>
      <c r="D11" s="126" t="s">
        <v>209</v>
      </c>
      <c r="E11" s="126" t="s">
        <v>183</v>
      </c>
      <c r="F11" s="126">
        <v>100</v>
      </c>
      <c r="G11" s="126" t="s">
        <v>184</v>
      </c>
      <c r="H11" s="246">
        <v>33623</v>
      </c>
      <c r="I11" s="126">
        <v>1983</v>
      </c>
      <c r="J11" s="165" t="s">
        <v>186</v>
      </c>
      <c r="K11" s="164">
        <v>3</v>
      </c>
      <c r="L11" s="165" t="s">
        <v>202</v>
      </c>
      <c r="M11" s="165" t="s">
        <v>187</v>
      </c>
      <c r="N11" s="126" t="s">
        <v>184</v>
      </c>
      <c r="O11" s="126">
        <v>7</v>
      </c>
      <c r="P11" s="165" t="s">
        <v>204</v>
      </c>
      <c r="Q11" s="165">
        <v>2</v>
      </c>
      <c r="R11" s="165" t="s">
        <v>190</v>
      </c>
      <c r="S11" s="165">
        <v>60</v>
      </c>
      <c r="T11" s="165">
        <v>2</v>
      </c>
      <c r="U11" s="165">
        <v>1</v>
      </c>
      <c r="V11" s="165" t="s">
        <v>191</v>
      </c>
      <c r="W11" s="165" t="s">
        <v>192</v>
      </c>
      <c r="X11" s="227" t="s">
        <v>193</v>
      </c>
    </row>
    <row r="12" spans="2:24" s="163" customFormat="1" ht="15.75" customHeight="1">
      <c r="B12" s="164">
        <v>2</v>
      </c>
      <c r="C12" s="127"/>
      <c r="D12" s="126"/>
      <c r="E12" s="126"/>
      <c r="F12" s="126"/>
      <c r="G12" s="126"/>
      <c r="H12" s="246"/>
      <c r="I12" s="126"/>
      <c r="J12" s="165"/>
      <c r="K12" s="164"/>
      <c r="L12" s="165"/>
      <c r="M12" s="165"/>
      <c r="N12" s="126"/>
      <c r="O12" s="165"/>
      <c r="P12" s="165" t="s">
        <v>203</v>
      </c>
      <c r="Q12" s="165">
        <v>2</v>
      </c>
      <c r="R12" s="165" t="s">
        <v>190</v>
      </c>
      <c r="S12" s="165">
        <v>60</v>
      </c>
      <c r="T12" s="165"/>
      <c r="U12" s="165">
        <v>1</v>
      </c>
      <c r="V12" s="165" t="s">
        <v>191</v>
      </c>
      <c r="W12" s="165" t="s">
        <v>192</v>
      </c>
      <c r="X12" s="227" t="s">
        <v>193</v>
      </c>
    </row>
    <row r="13" spans="2:24" s="163" customFormat="1" ht="12.75" customHeight="1">
      <c r="B13" s="164">
        <v>3</v>
      </c>
      <c r="C13" s="127"/>
      <c r="D13" s="126"/>
      <c r="E13" s="126"/>
      <c r="F13" s="126"/>
      <c r="G13" s="126"/>
      <c r="H13" s="246"/>
      <c r="I13" s="126"/>
      <c r="J13" s="165"/>
      <c r="K13" s="164"/>
      <c r="L13" s="165"/>
      <c r="M13" s="165"/>
      <c r="N13" s="165"/>
      <c r="O13" s="165"/>
      <c r="P13" s="165" t="s">
        <v>205</v>
      </c>
      <c r="Q13" s="165">
        <v>3</v>
      </c>
      <c r="R13" s="165" t="s">
        <v>190</v>
      </c>
      <c r="S13" s="165">
        <v>26</v>
      </c>
      <c r="T13" s="165"/>
      <c r="U13" s="165">
        <v>1</v>
      </c>
      <c r="V13" s="165" t="s">
        <v>191</v>
      </c>
      <c r="W13" s="165" t="s">
        <v>192</v>
      </c>
      <c r="X13" s="227" t="s">
        <v>193</v>
      </c>
    </row>
    <row r="14" spans="2:24" s="163" customFormat="1" ht="12.75" customHeight="1">
      <c r="B14" s="164">
        <v>4</v>
      </c>
      <c r="C14" s="127"/>
      <c r="D14" s="126"/>
      <c r="E14" s="126"/>
      <c r="F14" s="126"/>
      <c r="G14" s="126"/>
      <c r="H14" s="246"/>
      <c r="I14" s="126"/>
      <c r="J14" s="165"/>
      <c r="K14" s="164"/>
      <c r="L14" s="165"/>
      <c r="M14" s="165"/>
      <c r="N14" s="165"/>
      <c r="O14" s="165"/>
      <c r="P14" s="165" t="s">
        <v>189</v>
      </c>
      <c r="Q14" s="165">
        <v>2</v>
      </c>
      <c r="R14" s="165" t="s">
        <v>190</v>
      </c>
      <c r="S14" s="165">
        <v>14</v>
      </c>
      <c r="T14" s="165"/>
      <c r="U14" s="165">
        <v>1</v>
      </c>
      <c r="V14" s="165" t="s">
        <v>191</v>
      </c>
      <c r="W14" s="165" t="s">
        <v>192</v>
      </c>
      <c r="X14" s="227" t="s">
        <v>193</v>
      </c>
    </row>
    <row r="15" spans="2:24" s="163" customFormat="1" ht="12.75" customHeight="1">
      <c r="B15" s="164">
        <v>5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5"/>
      <c r="M15" s="165"/>
      <c r="N15" s="165"/>
      <c r="O15" s="165"/>
      <c r="P15" s="165" t="s">
        <v>206</v>
      </c>
      <c r="Q15" s="165">
        <v>3</v>
      </c>
      <c r="R15" s="165" t="s">
        <v>190</v>
      </c>
      <c r="S15" s="165">
        <v>16</v>
      </c>
      <c r="T15" s="165"/>
      <c r="U15" s="165">
        <v>1</v>
      </c>
      <c r="V15" s="165" t="s">
        <v>191</v>
      </c>
      <c r="W15" s="165" t="s">
        <v>192</v>
      </c>
      <c r="X15" s="227" t="s">
        <v>193</v>
      </c>
    </row>
    <row r="16" spans="2:24" s="163" customFormat="1" ht="12.75" customHeight="1">
      <c r="B16" s="164">
        <v>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5"/>
      <c r="M16" s="165"/>
      <c r="N16" s="165"/>
      <c r="O16" s="165"/>
      <c r="P16" s="165" t="s">
        <v>207</v>
      </c>
      <c r="Q16" s="165">
        <v>1</v>
      </c>
      <c r="R16" s="165" t="s">
        <v>190</v>
      </c>
      <c r="S16" s="165">
        <v>36</v>
      </c>
      <c r="T16" s="165"/>
      <c r="U16" s="165">
        <v>1</v>
      </c>
      <c r="V16" s="165" t="s">
        <v>191</v>
      </c>
      <c r="W16" s="165" t="s">
        <v>192</v>
      </c>
      <c r="X16" s="227" t="s">
        <v>193</v>
      </c>
    </row>
    <row r="17" spans="2:24" s="163" customFormat="1" ht="12.75" customHeight="1">
      <c r="B17" s="164">
        <v>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165"/>
      <c r="N17" s="165"/>
      <c r="O17" s="165"/>
      <c r="P17" s="165" t="s">
        <v>188</v>
      </c>
      <c r="Q17" s="165">
        <v>8</v>
      </c>
      <c r="R17" s="165" t="s">
        <v>190</v>
      </c>
      <c r="S17" s="165">
        <v>120</v>
      </c>
      <c r="T17" s="165"/>
      <c r="U17" s="165">
        <v>1</v>
      </c>
      <c r="V17" s="165" t="s">
        <v>191</v>
      </c>
      <c r="W17" s="165" t="s">
        <v>192</v>
      </c>
      <c r="X17" s="227" t="s">
        <v>193</v>
      </c>
    </row>
    <row r="18" spans="2:24" s="163" customFormat="1" ht="12.75" customHeight="1">
      <c r="B18" s="164">
        <v>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165"/>
      <c r="N18" s="165"/>
      <c r="O18" s="165"/>
      <c r="P18" s="165" t="s">
        <v>208</v>
      </c>
      <c r="Q18" s="165">
        <v>2</v>
      </c>
      <c r="R18" s="165" t="s">
        <v>190</v>
      </c>
      <c r="S18" s="165">
        <v>21</v>
      </c>
      <c r="T18" s="165"/>
      <c r="U18" s="165">
        <v>1</v>
      </c>
      <c r="V18" s="165" t="s">
        <v>191</v>
      </c>
      <c r="W18" s="165" t="s">
        <v>192</v>
      </c>
      <c r="X18" s="227" t="s">
        <v>193</v>
      </c>
    </row>
    <row r="19" spans="2:24" s="163" customFormat="1" ht="12.75" customHeight="1">
      <c r="B19" s="164">
        <v>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227"/>
    </row>
    <row r="20" spans="2:24" s="163" customFormat="1" ht="54.75" customHeight="1">
      <c r="B20" s="164">
        <v>10</v>
      </c>
      <c r="C20" s="127" t="s">
        <v>196</v>
      </c>
      <c r="D20" s="126" t="s">
        <v>201</v>
      </c>
      <c r="E20" s="126" t="s">
        <v>183</v>
      </c>
      <c r="F20" s="126">
        <v>50</v>
      </c>
      <c r="G20" s="126" t="s">
        <v>184</v>
      </c>
      <c r="H20" s="246">
        <v>29232</v>
      </c>
      <c r="I20" s="126">
        <v>1980</v>
      </c>
      <c r="J20" s="165" t="s">
        <v>186</v>
      </c>
      <c r="K20" s="164">
        <v>1</v>
      </c>
      <c r="L20" s="165" t="s">
        <v>202</v>
      </c>
      <c r="M20" s="165" t="s">
        <v>187</v>
      </c>
      <c r="N20" s="126" t="s">
        <v>184</v>
      </c>
      <c r="O20" s="165">
        <v>1</v>
      </c>
      <c r="P20" s="165" t="s">
        <v>204</v>
      </c>
      <c r="Q20" s="165">
        <v>1</v>
      </c>
      <c r="R20" s="165" t="s">
        <v>190</v>
      </c>
      <c r="S20" s="165">
        <v>30</v>
      </c>
      <c r="T20" s="165"/>
      <c r="U20" s="165">
        <v>1</v>
      </c>
      <c r="V20" s="165" t="s">
        <v>191</v>
      </c>
      <c r="W20" s="165" t="s">
        <v>192</v>
      </c>
      <c r="X20" s="227" t="s">
        <v>193</v>
      </c>
    </row>
    <row r="21" spans="2:24" s="163" customFormat="1" ht="12.75" customHeight="1">
      <c r="B21" s="164">
        <v>11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165"/>
      <c r="N21" s="126"/>
      <c r="O21" s="165"/>
      <c r="P21" s="165" t="s">
        <v>203</v>
      </c>
      <c r="Q21" s="165">
        <v>1</v>
      </c>
      <c r="R21" s="165" t="s">
        <v>190</v>
      </c>
      <c r="S21" s="165">
        <v>30</v>
      </c>
      <c r="T21" s="165"/>
      <c r="U21" s="165">
        <v>1</v>
      </c>
      <c r="V21" s="165" t="s">
        <v>191</v>
      </c>
      <c r="W21" s="165" t="s">
        <v>192</v>
      </c>
      <c r="X21" s="227" t="s">
        <v>193</v>
      </c>
    </row>
    <row r="22" spans="2:24" s="163" customFormat="1" ht="12.75" customHeight="1">
      <c r="B22" s="164">
        <v>12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M22" s="165"/>
      <c r="N22" s="165"/>
      <c r="O22" s="165"/>
      <c r="P22" s="165" t="s">
        <v>205</v>
      </c>
      <c r="Q22" s="165">
        <v>1</v>
      </c>
      <c r="R22" s="165" t="s">
        <v>190</v>
      </c>
      <c r="S22" s="165">
        <v>5</v>
      </c>
      <c r="T22" s="165"/>
      <c r="U22" s="165">
        <v>1</v>
      </c>
      <c r="V22" s="165" t="s">
        <v>191</v>
      </c>
      <c r="W22" s="165" t="s">
        <v>192</v>
      </c>
      <c r="X22" s="227" t="s">
        <v>193</v>
      </c>
    </row>
    <row r="23" spans="2:24" s="163" customFormat="1" ht="12.75" customHeight="1">
      <c r="B23" s="164">
        <v>13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165"/>
      <c r="N23" s="165"/>
      <c r="O23" s="165"/>
      <c r="P23" s="165" t="s">
        <v>189</v>
      </c>
      <c r="Q23" s="165">
        <v>1</v>
      </c>
      <c r="R23" s="165" t="s">
        <v>190</v>
      </c>
      <c r="S23" s="165">
        <v>5</v>
      </c>
      <c r="T23" s="165"/>
      <c r="U23" s="165">
        <v>1</v>
      </c>
      <c r="V23" s="165" t="s">
        <v>191</v>
      </c>
      <c r="W23" s="165" t="s">
        <v>192</v>
      </c>
      <c r="X23" s="227" t="s">
        <v>193</v>
      </c>
    </row>
    <row r="24" spans="2:24" s="163" customFormat="1" ht="12.75" customHeight="1">
      <c r="B24" s="164">
        <v>14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165"/>
      <c r="N24" s="165"/>
      <c r="O24" s="165"/>
      <c r="P24" s="165" t="s">
        <v>206</v>
      </c>
      <c r="Q24" s="165">
        <v>1</v>
      </c>
      <c r="R24" s="165" t="s">
        <v>190</v>
      </c>
      <c r="S24" s="165">
        <v>1</v>
      </c>
      <c r="T24" s="165"/>
      <c r="U24" s="165">
        <v>1</v>
      </c>
      <c r="V24" s="165" t="s">
        <v>191</v>
      </c>
      <c r="W24" s="165" t="s">
        <v>192</v>
      </c>
      <c r="X24" s="227" t="s">
        <v>193</v>
      </c>
    </row>
    <row r="25" spans="2:24" s="163" customFormat="1" ht="12.75" customHeight="1">
      <c r="B25" s="164">
        <v>15</v>
      </c>
      <c r="C25" s="127"/>
      <c r="D25" s="126"/>
      <c r="E25" s="126"/>
      <c r="F25" s="126"/>
      <c r="G25" s="126"/>
      <c r="H25" s="246"/>
      <c r="I25" s="126"/>
      <c r="J25" s="165"/>
      <c r="K25" s="164"/>
      <c r="L25" s="165"/>
      <c r="M25" s="165"/>
      <c r="N25" s="126"/>
      <c r="O25" s="165"/>
      <c r="P25" s="165" t="s">
        <v>207</v>
      </c>
      <c r="Q25" s="165">
        <v>1</v>
      </c>
      <c r="R25" s="165" t="s">
        <v>190</v>
      </c>
      <c r="S25" s="165">
        <v>1</v>
      </c>
      <c r="T25" s="165"/>
      <c r="U25" s="165">
        <v>1</v>
      </c>
      <c r="V25" s="165" t="s">
        <v>191</v>
      </c>
      <c r="W25" s="165" t="s">
        <v>192</v>
      </c>
      <c r="X25" s="227" t="s">
        <v>193</v>
      </c>
    </row>
    <row r="26" spans="2:24" s="163" customFormat="1" ht="12.75" customHeight="1">
      <c r="B26" s="164">
        <v>16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5"/>
      <c r="M26" s="165"/>
      <c r="N26" s="126"/>
      <c r="O26" s="165"/>
      <c r="P26" s="165" t="s">
        <v>188</v>
      </c>
      <c r="Q26" s="165">
        <v>1</v>
      </c>
      <c r="R26" s="165" t="s">
        <v>190</v>
      </c>
      <c r="S26" s="165">
        <v>1</v>
      </c>
      <c r="T26" s="165"/>
      <c r="U26" s="165">
        <v>1</v>
      </c>
      <c r="V26" s="165" t="s">
        <v>191</v>
      </c>
      <c r="W26" s="165" t="s">
        <v>192</v>
      </c>
      <c r="X26" s="227" t="s">
        <v>193</v>
      </c>
    </row>
    <row r="27" spans="2:24" s="163" customFormat="1" ht="12.75" customHeight="1">
      <c r="B27" s="164">
        <v>17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5"/>
      <c r="M27" s="165"/>
      <c r="N27" s="165"/>
      <c r="O27" s="165"/>
      <c r="P27" s="165" t="s">
        <v>208</v>
      </c>
      <c r="Q27" s="165">
        <v>1</v>
      </c>
      <c r="R27" s="165" t="s">
        <v>190</v>
      </c>
      <c r="S27" s="165">
        <v>1</v>
      </c>
      <c r="T27" s="165"/>
      <c r="U27" s="165">
        <v>1</v>
      </c>
      <c r="V27" s="165" t="s">
        <v>191</v>
      </c>
      <c r="W27" s="165" t="s">
        <v>192</v>
      </c>
      <c r="X27" s="227" t="s">
        <v>193</v>
      </c>
    </row>
    <row r="28" spans="2:24" s="163" customFormat="1" ht="54" customHeight="1">
      <c r="B28" s="164">
        <v>18</v>
      </c>
      <c r="C28" s="164">
        <v>5147392</v>
      </c>
      <c r="D28" s="164" t="s">
        <v>215</v>
      </c>
      <c r="E28" s="164" t="s">
        <v>194</v>
      </c>
      <c r="F28" s="164">
        <v>50</v>
      </c>
      <c r="G28" s="164" t="s">
        <v>184</v>
      </c>
      <c r="H28" s="164">
        <v>1984</v>
      </c>
      <c r="I28" s="164">
        <v>1977</v>
      </c>
      <c r="J28" s="164" t="s">
        <v>194</v>
      </c>
      <c r="K28" s="164">
        <v>3</v>
      </c>
      <c r="L28" s="165" t="s">
        <v>216</v>
      </c>
      <c r="M28" s="165" t="s">
        <v>221</v>
      </c>
      <c r="N28" s="165" t="s">
        <v>184</v>
      </c>
      <c r="O28" s="165">
        <v>7</v>
      </c>
      <c r="P28" s="164" t="s">
        <v>222</v>
      </c>
      <c r="Q28" s="164">
        <v>1</v>
      </c>
      <c r="R28" s="164" t="s">
        <v>190</v>
      </c>
      <c r="S28" s="164">
        <v>6</v>
      </c>
      <c r="T28" s="165">
        <v>7</v>
      </c>
      <c r="U28" s="165">
        <v>1</v>
      </c>
      <c r="V28" s="165" t="s">
        <v>191</v>
      </c>
      <c r="W28" s="165" t="s">
        <v>192</v>
      </c>
      <c r="X28" s="249" t="s">
        <v>223</v>
      </c>
    </row>
    <row r="29" spans="2:24" s="163" customFormat="1" ht="12.75" customHeight="1">
      <c r="B29" s="164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5"/>
      <c r="M29" s="165"/>
      <c r="N29" s="165"/>
      <c r="O29" s="165"/>
      <c r="P29" s="164" t="s">
        <v>207</v>
      </c>
      <c r="Q29" s="164">
        <v>1</v>
      </c>
      <c r="R29" s="164"/>
      <c r="S29" s="164"/>
      <c r="T29" s="165"/>
      <c r="U29" s="165">
        <v>1</v>
      </c>
      <c r="V29" s="165" t="s">
        <v>191</v>
      </c>
      <c r="W29" s="165" t="s">
        <v>192</v>
      </c>
      <c r="X29" s="249" t="s">
        <v>223</v>
      </c>
    </row>
    <row r="30" spans="2:24" s="163" customFormat="1" ht="12.75" customHeight="1">
      <c r="B30" s="164">
        <v>20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5"/>
      <c r="M30" s="165"/>
      <c r="N30" s="165"/>
      <c r="O30" s="165"/>
      <c r="P30" s="164" t="s">
        <v>204</v>
      </c>
      <c r="Q30" s="164">
        <v>2</v>
      </c>
      <c r="R30" s="164"/>
      <c r="S30" s="164"/>
      <c r="T30" s="165"/>
      <c r="U30" s="165">
        <v>1</v>
      </c>
      <c r="V30" s="165" t="s">
        <v>191</v>
      </c>
      <c r="W30" s="165" t="s">
        <v>192</v>
      </c>
      <c r="X30" s="249" t="s">
        <v>223</v>
      </c>
    </row>
    <row r="31" spans="2:24" s="163" customFormat="1" ht="12.75" customHeight="1">
      <c r="B31" s="164">
        <v>21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5"/>
      <c r="M31" s="165"/>
      <c r="N31" s="165"/>
      <c r="O31" s="165"/>
      <c r="P31" s="164" t="s">
        <v>203</v>
      </c>
      <c r="Q31" s="164">
        <v>2</v>
      </c>
      <c r="R31" s="164" t="s">
        <v>190</v>
      </c>
      <c r="S31" s="164">
        <v>48</v>
      </c>
      <c r="T31" s="165"/>
      <c r="U31" s="165">
        <v>1</v>
      </c>
      <c r="V31" s="165" t="s">
        <v>191</v>
      </c>
      <c r="W31" s="165" t="s">
        <v>192</v>
      </c>
      <c r="X31" s="249" t="s">
        <v>223</v>
      </c>
    </row>
    <row r="32" spans="2:24" s="163" customFormat="1" ht="12.75" customHeight="1">
      <c r="B32" s="164">
        <v>22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5"/>
      <c r="M32" s="165"/>
      <c r="N32" s="165"/>
      <c r="O32" s="165"/>
      <c r="P32" s="164" t="s">
        <v>205</v>
      </c>
      <c r="Q32" s="164">
        <v>3</v>
      </c>
      <c r="R32" s="164" t="s">
        <v>190</v>
      </c>
      <c r="S32" s="164">
        <v>85</v>
      </c>
      <c r="T32" s="165"/>
      <c r="U32" s="165">
        <v>1</v>
      </c>
      <c r="V32" s="165" t="s">
        <v>191</v>
      </c>
      <c r="W32" s="165" t="s">
        <v>192</v>
      </c>
      <c r="X32" s="249" t="s">
        <v>223</v>
      </c>
    </row>
    <row r="33" spans="2:24" s="163" customFormat="1" ht="12.75" customHeight="1">
      <c r="B33" s="164">
        <v>23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5"/>
      <c r="M33" s="165"/>
      <c r="N33" s="165"/>
      <c r="O33" s="165"/>
      <c r="P33" s="164" t="s">
        <v>224</v>
      </c>
      <c r="Q33" s="164">
        <v>1</v>
      </c>
      <c r="R33" s="164"/>
      <c r="S33" s="164"/>
      <c r="T33" s="165"/>
      <c r="U33" s="165">
        <v>1</v>
      </c>
      <c r="V33" s="165" t="s">
        <v>191</v>
      </c>
      <c r="W33" s="165" t="s">
        <v>192</v>
      </c>
      <c r="X33" s="249" t="s">
        <v>223</v>
      </c>
    </row>
    <row r="34" spans="2:24" s="163" customFormat="1" ht="12.75" customHeight="1">
      <c r="B34" s="164">
        <v>24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5"/>
      <c r="M34" s="165"/>
      <c r="N34" s="165"/>
      <c r="O34" s="165"/>
      <c r="P34" s="164" t="s">
        <v>225</v>
      </c>
      <c r="Q34" s="164">
        <v>1</v>
      </c>
      <c r="R34" s="164"/>
      <c r="S34" s="164"/>
      <c r="T34" s="165"/>
      <c r="U34" s="165">
        <v>1</v>
      </c>
      <c r="V34" s="165" t="s">
        <v>191</v>
      </c>
      <c r="W34" s="165" t="s">
        <v>192</v>
      </c>
      <c r="X34" s="249" t="s">
        <v>223</v>
      </c>
    </row>
    <row r="35" spans="2:24" s="163" customFormat="1" ht="12.75" customHeight="1">
      <c r="B35" s="164">
        <v>25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165"/>
      <c r="N35" s="165"/>
      <c r="O35" s="165"/>
      <c r="P35" s="164" t="s">
        <v>226</v>
      </c>
      <c r="Q35" s="164">
        <v>1</v>
      </c>
      <c r="R35" s="164" t="s">
        <v>190</v>
      </c>
      <c r="S35" s="164">
        <v>22</v>
      </c>
      <c r="T35" s="165"/>
      <c r="U35" s="165">
        <v>1</v>
      </c>
      <c r="V35" s="165" t="s">
        <v>191</v>
      </c>
      <c r="W35" s="165" t="s">
        <v>192</v>
      </c>
      <c r="X35" s="249" t="s">
        <v>223</v>
      </c>
    </row>
    <row r="36" spans="2:24" s="163" customFormat="1" ht="12.75" customHeight="1">
      <c r="B36" s="164">
        <v>26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5"/>
      <c r="M36" s="165"/>
      <c r="N36" s="165"/>
      <c r="O36" s="165"/>
      <c r="P36" s="164" t="s">
        <v>227</v>
      </c>
      <c r="Q36" s="164">
        <v>2</v>
      </c>
      <c r="R36" s="164" t="s">
        <v>190</v>
      </c>
      <c r="S36" s="164">
        <v>20</v>
      </c>
      <c r="T36" s="165"/>
      <c r="U36" s="165">
        <v>1</v>
      </c>
      <c r="V36" s="165" t="s">
        <v>191</v>
      </c>
      <c r="W36" s="165" t="s">
        <v>192</v>
      </c>
      <c r="X36" s="249" t="s">
        <v>223</v>
      </c>
    </row>
    <row r="37" spans="2:24" s="163" customFormat="1" ht="12.75" customHeight="1">
      <c r="B37" s="164">
        <v>27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5"/>
      <c r="M37" s="165"/>
      <c r="N37" s="165"/>
      <c r="O37" s="165"/>
      <c r="P37" s="164" t="s">
        <v>189</v>
      </c>
      <c r="Q37" s="164">
        <v>3</v>
      </c>
      <c r="R37" s="164" t="s">
        <v>190</v>
      </c>
      <c r="S37" s="164">
        <v>42</v>
      </c>
      <c r="T37" s="165"/>
      <c r="U37" s="165">
        <v>1</v>
      </c>
      <c r="V37" s="165" t="s">
        <v>191</v>
      </c>
      <c r="W37" s="165" t="s">
        <v>192</v>
      </c>
      <c r="X37" s="249" t="s">
        <v>223</v>
      </c>
    </row>
    <row r="38" spans="2:24" s="163" customFormat="1" ht="12.75" customHeight="1">
      <c r="B38" s="164">
        <v>28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5"/>
      <c r="M38" s="165"/>
      <c r="N38" s="165"/>
      <c r="O38" s="165"/>
      <c r="P38" s="164" t="s">
        <v>188</v>
      </c>
      <c r="Q38" s="164">
        <v>5</v>
      </c>
      <c r="R38" s="164" t="s">
        <v>190</v>
      </c>
      <c r="S38" s="164">
        <v>100</v>
      </c>
      <c r="T38" s="165"/>
      <c r="U38" s="165">
        <v>1</v>
      </c>
      <c r="V38" s="165" t="s">
        <v>191</v>
      </c>
      <c r="W38" s="165" t="s">
        <v>192</v>
      </c>
      <c r="X38" s="249" t="s">
        <v>223</v>
      </c>
    </row>
    <row r="39" spans="2:24" s="163" customFormat="1" ht="12.75" customHeight="1">
      <c r="B39" s="164">
        <v>29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5"/>
      <c r="M39" s="165"/>
      <c r="N39" s="165"/>
      <c r="O39" s="165"/>
      <c r="P39" s="164" t="s">
        <v>228</v>
      </c>
      <c r="Q39" s="164">
        <v>7</v>
      </c>
      <c r="R39" s="164" t="s">
        <v>190</v>
      </c>
      <c r="S39" s="164">
        <v>126</v>
      </c>
      <c r="T39" s="165"/>
      <c r="U39" s="165">
        <v>1</v>
      </c>
      <c r="V39" s="165" t="s">
        <v>191</v>
      </c>
      <c r="W39" s="165" t="s">
        <v>192</v>
      </c>
      <c r="X39" s="249" t="s">
        <v>223</v>
      </c>
    </row>
    <row r="40" spans="2:24" s="163" customFormat="1" ht="33.75" customHeight="1">
      <c r="B40" s="164">
        <v>30</v>
      </c>
      <c r="C40" s="164">
        <v>5077949</v>
      </c>
      <c r="D40" s="126" t="s">
        <v>236</v>
      </c>
      <c r="E40" s="126" t="s">
        <v>183</v>
      </c>
      <c r="F40" s="164">
        <v>100</v>
      </c>
      <c r="G40" s="126" t="s">
        <v>230</v>
      </c>
      <c r="H40" s="164">
        <v>1981</v>
      </c>
      <c r="I40" s="164">
        <v>1980</v>
      </c>
      <c r="J40" s="165" t="s">
        <v>186</v>
      </c>
      <c r="K40" s="164">
        <v>2</v>
      </c>
      <c r="L40" s="165" t="s">
        <v>185</v>
      </c>
      <c r="M40" s="165" t="s">
        <v>187</v>
      </c>
      <c r="N40" s="126" t="s">
        <v>230</v>
      </c>
      <c r="O40" s="126">
        <v>1</v>
      </c>
      <c r="P40" s="165" t="s">
        <v>188</v>
      </c>
      <c r="Q40" s="164">
        <v>3</v>
      </c>
      <c r="R40" s="165" t="s">
        <v>190</v>
      </c>
      <c r="S40" s="165">
        <v>60</v>
      </c>
      <c r="T40" s="165"/>
      <c r="U40" s="165">
        <v>1</v>
      </c>
      <c r="V40" s="165" t="s">
        <v>191</v>
      </c>
      <c r="W40" s="165" t="s">
        <v>192</v>
      </c>
      <c r="X40" s="227" t="s">
        <v>193</v>
      </c>
    </row>
    <row r="41" spans="2:24" s="163" customFormat="1" ht="12.75" customHeight="1">
      <c r="B41" s="164">
        <v>31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5" t="s">
        <v>216</v>
      </c>
      <c r="M41" s="165" t="s">
        <v>187</v>
      </c>
      <c r="N41" s="126" t="s">
        <v>230</v>
      </c>
      <c r="O41" s="165">
        <v>1</v>
      </c>
      <c r="P41" s="165" t="s">
        <v>237</v>
      </c>
      <c r="Q41" s="164">
        <v>1</v>
      </c>
      <c r="R41" s="165" t="s">
        <v>190</v>
      </c>
      <c r="S41" s="165">
        <v>32</v>
      </c>
      <c r="T41" s="165"/>
      <c r="U41" s="165">
        <v>1</v>
      </c>
      <c r="V41" s="165" t="s">
        <v>191</v>
      </c>
      <c r="W41" s="165" t="s">
        <v>192</v>
      </c>
      <c r="X41" s="227" t="s">
        <v>193</v>
      </c>
    </row>
    <row r="42" spans="2:24" s="163" customFormat="1" ht="12.75" customHeight="1">
      <c r="B42" s="164">
        <v>32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 t="s">
        <v>185</v>
      </c>
      <c r="M42" s="165"/>
      <c r="N42" s="165" t="s">
        <v>230</v>
      </c>
      <c r="O42" s="165">
        <v>1</v>
      </c>
      <c r="P42" s="165" t="s">
        <v>238</v>
      </c>
      <c r="Q42" s="164">
        <v>1</v>
      </c>
      <c r="R42" s="165" t="s">
        <v>190</v>
      </c>
      <c r="S42" s="165">
        <v>26</v>
      </c>
      <c r="T42" s="165"/>
      <c r="U42" s="165">
        <v>1</v>
      </c>
      <c r="V42" s="165" t="s">
        <v>191</v>
      </c>
      <c r="W42" s="165" t="s">
        <v>192</v>
      </c>
      <c r="X42" s="227" t="s">
        <v>193</v>
      </c>
    </row>
    <row r="43" spans="2:24" s="163" customFormat="1" ht="12.75" customHeight="1">
      <c r="B43" s="164">
        <v>33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165"/>
      <c r="N43" s="165"/>
      <c r="O43" s="165"/>
      <c r="P43" s="165" t="s">
        <v>239</v>
      </c>
      <c r="Q43" s="164">
        <v>1</v>
      </c>
      <c r="R43" s="165" t="s">
        <v>190</v>
      </c>
      <c r="S43" s="165">
        <v>14</v>
      </c>
      <c r="T43" s="165"/>
      <c r="U43" s="165">
        <v>1</v>
      </c>
      <c r="V43" s="165" t="s">
        <v>191</v>
      </c>
      <c r="W43" s="165" t="s">
        <v>192</v>
      </c>
      <c r="X43" s="227" t="s">
        <v>193</v>
      </c>
    </row>
    <row r="44" spans="2:24" s="163" customFormat="1" ht="12.75" customHeight="1">
      <c r="B44" s="164">
        <v>34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165"/>
      <c r="N44" s="165"/>
      <c r="O44" s="165"/>
      <c r="P44" s="165" t="s">
        <v>240</v>
      </c>
      <c r="Q44" s="164">
        <v>1</v>
      </c>
      <c r="R44" s="165" t="s">
        <v>190</v>
      </c>
      <c r="S44" s="165">
        <v>16</v>
      </c>
      <c r="T44" s="165"/>
      <c r="U44" s="165">
        <v>1</v>
      </c>
      <c r="V44" s="165" t="s">
        <v>191</v>
      </c>
      <c r="W44" s="165" t="s">
        <v>192</v>
      </c>
      <c r="X44" s="227" t="s">
        <v>193</v>
      </c>
    </row>
    <row r="45" spans="2:24" s="163" customFormat="1" ht="12.75" customHeight="1">
      <c r="B45" s="164">
        <v>35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165"/>
      <c r="N45" s="165"/>
      <c r="O45" s="165"/>
      <c r="P45" s="165" t="s">
        <v>189</v>
      </c>
      <c r="Q45" s="164">
        <v>3</v>
      </c>
      <c r="R45" s="165" t="s">
        <v>190</v>
      </c>
      <c r="S45" s="165">
        <v>36</v>
      </c>
      <c r="T45" s="165"/>
      <c r="U45" s="165">
        <v>1</v>
      </c>
      <c r="V45" s="165" t="s">
        <v>191</v>
      </c>
      <c r="W45" s="165" t="s">
        <v>192</v>
      </c>
      <c r="X45" s="227" t="s">
        <v>193</v>
      </c>
    </row>
    <row r="46" spans="2:24" s="163" customFormat="1" ht="12.75" customHeight="1">
      <c r="B46" s="164">
        <v>36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165"/>
      <c r="N46" s="165"/>
      <c r="O46" s="165"/>
      <c r="P46" s="165" t="s">
        <v>228</v>
      </c>
      <c r="Q46" s="164">
        <v>3</v>
      </c>
      <c r="R46" s="165" t="s">
        <v>190</v>
      </c>
      <c r="S46" s="165">
        <v>48</v>
      </c>
      <c r="T46" s="165"/>
      <c r="U46" s="165">
        <v>1</v>
      </c>
      <c r="V46" s="165" t="s">
        <v>191</v>
      </c>
      <c r="W46" s="165" t="s">
        <v>192</v>
      </c>
      <c r="X46" s="227" t="s">
        <v>193</v>
      </c>
    </row>
    <row r="47" spans="2:24" s="163" customFormat="1" ht="12.75" customHeight="1">
      <c r="B47" s="164">
        <v>37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165"/>
      <c r="N47" s="165"/>
      <c r="O47" s="165"/>
      <c r="P47" s="165" t="s">
        <v>241</v>
      </c>
      <c r="Q47" s="164">
        <v>1</v>
      </c>
      <c r="R47" s="165" t="s">
        <v>190</v>
      </c>
      <c r="S47" s="165">
        <v>21</v>
      </c>
      <c r="T47" s="165"/>
      <c r="U47" s="165">
        <v>1</v>
      </c>
      <c r="V47" s="165" t="s">
        <v>191</v>
      </c>
      <c r="W47" s="165" t="s">
        <v>192</v>
      </c>
      <c r="X47" s="227" t="s">
        <v>193</v>
      </c>
    </row>
    <row r="48" spans="2:24" s="163" customFormat="1" ht="12.75" customHeight="1">
      <c r="B48" s="164">
        <v>38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165"/>
      <c r="N48" s="165"/>
      <c r="O48" s="165"/>
      <c r="P48" s="165" t="s">
        <v>224</v>
      </c>
      <c r="Q48" s="164">
        <v>2</v>
      </c>
      <c r="R48" s="165" t="s">
        <v>190</v>
      </c>
      <c r="S48" s="165">
        <v>0</v>
      </c>
      <c r="T48" s="165"/>
      <c r="U48" s="165">
        <v>1</v>
      </c>
      <c r="V48" s="165" t="s">
        <v>191</v>
      </c>
      <c r="W48" s="165" t="s">
        <v>192</v>
      </c>
      <c r="X48" s="227" t="s">
        <v>193</v>
      </c>
    </row>
    <row r="49" spans="2:24" s="163" customFormat="1" ht="12.75" customHeight="1">
      <c r="B49" s="164">
        <v>39</v>
      </c>
      <c r="C49" s="164"/>
      <c r="D49" s="164"/>
      <c r="E49" s="164"/>
      <c r="F49" s="164"/>
      <c r="G49" s="164" t="s">
        <v>230</v>
      </c>
      <c r="H49" s="164">
        <v>1981</v>
      </c>
      <c r="I49" s="164">
        <v>1980</v>
      </c>
      <c r="J49" s="165" t="s">
        <v>186</v>
      </c>
      <c r="K49" s="164"/>
      <c r="L49" s="165" t="s">
        <v>185</v>
      </c>
      <c r="M49" s="165"/>
      <c r="N49" s="126" t="s">
        <v>230</v>
      </c>
      <c r="O49" s="126">
        <v>1</v>
      </c>
      <c r="P49" s="165" t="s">
        <v>188</v>
      </c>
      <c r="Q49" s="164">
        <v>3</v>
      </c>
      <c r="R49" s="165" t="s">
        <v>190</v>
      </c>
      <c r="S49" s="165">
        <v>60</v>
      </c>
      <c r="T49" s="165"/>
      <c r="U49" s="165">
        <v>1</v>
      </c>
      <c r="V49" s="165" t="s">
        <v>191</v>
      </c>
      <c r="W49" s="165" t="s">
        <v>192</v>
      </c>
      <c r="X49" s="227" t="s">
        <v>193</v>
      </c>
    </row>
    <row r="50" spans="2:24" s="163" customFormat="1" ht="12.75" customHeight="1">
      <c r="B50" s="164">
        <v>40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5" t="s">
        <v>185</v>
      </c>
      <c r="M50" s="165"/>
      <c r="N50" s="126" t="s">
        <v>230</v>
      </c>
      <c r="O50" s="165">
        <v>1</v>
      </c>
      <c r="P50" s="165" t="s">
        <v>242</v>
      </c>
      <c r="Q50" s="164">
        <v>1</v>
      </c>
      <c r="R50" s="165" t="s">
        <v>190</v>
      </c>
      <c r="S50" s="165">
        <v>10</v>
      </c>
      <c r="T50" s="165"/>
      <c r="U50" s="165">
        <v>1</v>
      </c>
      <c r="V50" s="165" t="s">
        <v>191</v>
      </c>
      <c r="W50" s="165" t="s">
        <v>192</v>
      </c>
      <c r="X50" s="227" t="s">
        <v>193</v>
      </c>
    </row>
    <row r="51" spans="2:24" s="163" customFormat="1" ht="12.75" customHeight="1">
      <c r="B51" s="164">
        <v>41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5" t="s">
        <v>216</v>
      </c>
      <c r="M51" s="165"/>
      <c r="N51" s="165" t="s">
        <v>230</v>
      </c>
      <c r="O51" s="165">
        <v>1</v>
      </c>
      <c r="P51" s="165" t="s">
        <v>239</v>
      </c>
      <c r="Q51" s="164">
        <v>1</v>
      </c>
      <c r="R51" s="165" t="s">
        <v>190</v>
      </c>
      <c r="S51" s="165">
        <v>14</v>
      </c>
      <c r="T51" s="165"/>
      <c r="U51" s="165">
        <v>1</v>
      </c>
      <c r="V51" s="165" t="s">
        <v>191</v>
      </c>
      <c r="W51" s="165" t="s">
        <v>192</v>
      </c>
      <c r="X51" s="227" t="s">
        <v>193</v>
      </c>
    </row>
    <row r="52" spans="2:24" s="163" customFormat="1" ht="12.75" customHeight="1">
      <c r="B52" s="164">
        <v>42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5"/>
      <c r="N52" s="165"/>
      <c r="O52" s="165"/>
      <c r="P52" s="165" t="s">
        <v>240</v>
      </c>
      <c r="Q52" s="164">
        <v>1</v>
      </c>
      <c r="R52" s="165" t="s">
        <v>190</v>
      </c>
      <c r="S52" s="165">
        <v>16</v>
      </c>
      <c r="T52" s="165"/>
      <c r="U52" s="165">
        <v>1</v>
      </c>
      <c r="V52" s="165" t="s">
        <v>191</v>
      </c>
      <c r="W52" s="165" t="s">
        <v>192</v>
      </c>
      <c r="X52" s="227" t="s">
        <v>193</v>
      </c>
    </row>
    <row r="53" spans="2:24" s="163" customFormat="1" ht="12.75" customHeight="1">
      <c r="B53" s="164">
        <v>43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5"/>
      <c r="M53" s="165"/>
      <c r="N53" s="165"/>
      <c r="O53" s="165"/>
      <c r="P53" s="165" t="s">
        <v>228</v>
      </c>
      <c r="Q53" s="164">
        <v>3</v>
      </c>
      <c r="R53" s="165" t="s">
        <v>190</v>
      </c>
      <c r="S53" s="165">
        <v>48</v>
      </c>
      <c r="T53" s="165"/>
      <c r="U53" s="165">
        <v>1</v>
      </c>
      <c r="V53" s="165" t="s">
        <v>191</v>
      </c>
      <c r="W53" s="165" t="s">
        <v>192</v>
      </c>
      <c r="X53" s="227" t="s">
        <v>193</v>
      </c>
    </row>
    <row r="54" spans="2:24" s="163" customFormat="1" ht="12.75" customHeight="1">
      <c r="B54" s="164">
        <v>44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5"/>
      <c r="M54" s="165"/>
      <c r="N54" s="165"/>
      <c r="O54" s="165"/>
      <c r="P54" s="164" t="s">
        <v>227</v>
      </c>
      <c r="Q54" s="164">
        <v>3</v>
      </c>
      <c r="R54" s="165" t="s">
        <v>190</v>
      </c>
      <c r="S54" s="164">
        <v>72</v>
      </c>
      <c r="T54" s="165"/>
      <c r="U54" s="165">
        <v>1</v>
      </c>
      <c r="V54" s="165" t="s">
        <v>191</v>
      </c>
      <c r="W54" s="165" t="s">
        <v>192</v>
      </c>
      <c r="X54" s="227" t="s">
        <v>193</v>
      </c>
    </row>
    <row r="55" spans="2:24" s="163" customFormat="1" ht="47.25" customHeight="1">
      <c r="B55" s="164">
        <v>45</v>
      </c>
      <c r="C55" s="164">
        <v>5055369</v>
      </c>
      <c r="D55" s="164" t="s">
        <v>246</v>
      </c>
      <c r="E55" s="164" t="s">
        <v>10</v>
      </c>
      <c r="F55" s="164">
        <v>50</v>
      </c>
      <c r="G55" s="164" t="s">
        <v>230</v>
      </c>
      <c r="H55" s="164">
        <v>1984</v>
      </c>
      <c r="I55" s="164">
        <v>1983</v>
      </c>
      <c r="J55" s="164" t="s">
        <v>250</v>
      </c>
      <c r="K55" s="164">
        <v>1</v>
      </c>
      <c r="L55" s="165" t="s">
        <v>216</v>
      </c>
      <c r="M55" s="165"/>
      <c r="N55" s="165" t="s">
        <v>251</v>
      </c>
      <c r="O55" s="165">
        <v>2</v>
      </c>
      <c r="P55" s="164" t="s">
        <v>252</v>
      </c>
      <c r="Q55" s="164">
        <v>25</v>
      </c>
      <c r="R55" s="164" t="s">
        <v>190</v>
      </c>
      <c r="S55" s="164">
        <v>750</v>
      </c>
      <c r="T55" s="165">
        <v>3</v>
      </c>
      <c r="U55" s="165">
        <v>1</v>
      </c>
      <c r="V55" s="165" t="s">
        <v>191</v>
      </c>
      <c r="W55" s="165" t="s">
        <v>253</v>
      </c>
      <c r="X55" s="227" t="s">
        <v>254</v>
      </c>
    </row>
    <row r="56" spans="2:24" s="163" customFormat="1" ht="45" customHeight="1">
      <c r="B56" s="164">
        <v>46</v>
      </c>
      <c r="C56" s="164">
        <v>5072685</v>
      </c>
      <c r="D56" s="164" t="s">
        <v>258</v>
      </c>
      <c r="E56" s="164" t="s">
        <v>194</v>
      </c>
      <c r="F56" s="164">
        <v>50</v>
      </c>
      <c r="G56" s="164" t="s">
        <v>184</v>
      </c>
      <c r="H56" s="164">
        <v>1987</v>
      </c>
      <c r="I56" s="164">
        <v>1987</v>
      </c>
      <c r="J56" s="164" t="s">
        <v>194</v>
      </c>
      <c r="K56" s="164">
        <v>3</v>
      </c>
      <c r="L56" s="165" t="s">
        <v>216</v>
      </c>
      <c r="M56" s="165" t="s">
        <v>221</v>
      </c>
      <c r="N56" s="165" t="s">
        <v>255</v>
      </c>
      <c r="O56" s="165">
        <v>9</v>
      </c>
      <c r="P56" s="164"/>
      <c r="Q56" s="164">
        <v>1</v>
      </c>
      <c r="R56" s="164" t="s">
        <v>190</v>
      </c>
      <c r="S56" s="164"/>
      <c r="T56" s="165">
        <v>0</v>
      </c>
      <c r="U56" s="165">
        <v>1</v>
      </c>
      <c r="V56" s="165" t="s">
        <v>191</v>
      </c>
      <c r="W56" s="165" t="s">
        <v>192</v>
      </c>
      <c r="X56" s="249" t="s">
        <v>223</v>
      </c>
    </row>
    <row r="57" spans="2:24" s="163" customFormat="1" ht="12.75" customHeight="1">
      <c r="B57" s="164">
        <v>47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5"/>
      <c r="M57" s="165"/>
      <c r="N57" s="165"/>
      <c r="O57" s="165"/>
      <c r="P57" s="164" t="s">
        <v>241</v>
      </c>
      <c r="Q57" s="164">
        <v>1</v>
      </c>
      <c r="R57" s="164"/>
      <c r="S57" s="164"/>
      <c r="T57" s="165"/>
      <c r="U57" s="165">
        <v>1</v>
      </c>
      <c r="V57" s="165" t="s">
        <v>191</v>
      </c>
      <c r="W57" s="165" t="s">
        <v>192</v>
      </c>
      <c r="X57" s="249" t="s">
        <v>223</v>
      </c>
    </row>
    <row r="58" spans="2:24" s="163" customFormat="1" ht="12.75" customHeight="1">
      <c r="B58" s="164">
        <v>48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5"/>
      <c r="M58" s="165"/>
      <c r="N58" s="165"/>
      <c r="O58" s="165"/>
      <c r="P58" s="164"/>
      <c r="Q58" s="164"/>
      <c r="R58" s="164"/>
      <c r="S58" s="164"/>
      <c r="T58" s="165"/>
      <c r="U58" s="165">
        <v>1</v>
      </c>
      <c r="V58" s="165" t="s">
        <v>191</v>
      </c>
      <c r="W58" s="165" t="s">
        <v>192</v>
      </c>
      <c r="X58" s="249" t="s">
        <v>223</v>
      </c>
    </row>
    <row r="59" spans="2:24" s="163" customFormat="1" ht="12.75" customHeight="1">
      <c r="B59" s="164">
        <v>49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5"/>
      <c r="M59" s="165"/>
      <c r="N59" s="165"/>
      <c r="O59" s="165"/>
      <c r="P59" s="164" t="s">
        <v>203</v>
      </c>
      <c r="Q59" s="164">
        <v>3</v>
      </c>
      <c r="R59" s="164" t="s">
        <v>190</v>
      </c>
      <c r="S59" s="164">
        <v>48</v>
      </c>
      <c r="T59" s="165"/>
      <c r="U59" s="165">
        <v>1</v>
      </c>
      <c r="V59" s="165" t="s">
        <v>191</v>
      </c>
      <c r="W59" s="165" t="s">
        <v>192</v>
      </c>
      <c r="X59" s="249" t="s">
        <v>223</v>
      </c>
    </row>
    <row r="60" spans="2:24" s="163" customFormat="1" ht="12.75" customHeight="1">
      <c r="B60" s="164">
        <v>50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5"/>
      <c r="M60" s="165"/>
      <c r="N60" s="165"/>
      <c r="O60" s="165"/>
      <c r="P60" s="164" t="s">
        <v>205</v>
      </c>
      <c r="Q60" s="164">
        <v>6</v>
      </c>
      <c r="R60" s="164" t="s">
        <v>190</v>
      </c>
      <c r="S60" s="164">
        <v>85</v>
      </c>
      <c r="T60" s="165"/>
      <c r="U60" s="165">
        <v>1</v>
      </c>
      <c r="V60" s="165" t="s">
        <v>191</v>
      </c>
      <c r="W60" s="165" t="s">
        <v>192</v>
      </c>
      <c r="X60" s="249" t="s">
        <v>223</v>
      </c>
    </row>
    <row r="61" spans="2:24" s="163" customFormat="1" ht="12.75" customHeight="1">
      <c r="B61" s="164">
        <v>51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5"/>
      <c r="M61" s="165"/>
      <c r="N61" s="165"/>
      <c r="O61" s="165"/>
      <c r="P61" s="164" t="s">
        <v>224</v>
      </c>
      <c r="Q61" s="164">
        <v>2</v>
      </c>
      <c r="R61" s="164"/>
      <c r="S61" s="164"/>
      <c r="T61" s="165"/>
      <c r="U61" s="165">
        <v>1</v>
      </c>
      <c r="V61" s="165" t="s">
        <v>191</v>
      </c>
      <c r="W61" s="165" t="s">
        <v>192</v>
      </c>
      <c r="X61" s="249" t="s">
        <v>223</v>
      </c>
    </row>
    <row r="62" spans="2:24" s="163" customFormat="1" ht="12.75" customHeight="1">
      <c r="B62" s="164">
        <v>52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5"/>
      <c r="M62" s="165"/>
      <c r="N62" s="165"/>
      <c r="O62" s="165"/>
      <c r="P62" s="164"/>
      <c r="Q62" s="164"/>
      <c r="R62" s="164"/>
      <c r="S62" s="164"/>
      <c r="T62" s="165"/>
      <c r="U62" s="165">
        <v>1</v>
      </c>
      <c r="V62" s="165" t="s">
        <v>191</v>
      </c>
      <c r="W62" s="165" t="s">
        <v>192</v>
      </c>
      <c r="X62" s="249" t="s">
        <v>223</v>
      </c>
    </row>
    <row r="63" spans="2:24" s="163" customFormat="1" ht="12.75" customHeight="1">
      <c r="B63" s="164">
        <v>53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5"/>
      <c r="M63" s="165"/>
      <c r="N63" s="165"/>
      <c r="O63" s="165"/>
      <c r="P63" s="164" t="s">
        <v>226</v>
      </c>
      <c r="Q63" s="164">
        <v>10</v>
      </c>
      <c r="R63" s="164" t="s">
        <v>190</v>
      </c>
      <c r="S63" s="164">
        <v>270</v>
      </c>
      <c r="T63" s="165"/>
      <c r="U63" s="165">
        <v>1</v>
      </c>
      <c r="V63" s="165" t="s">
        <v>191</v>
      </c>
      <c r="W63" s="165" t="s">
        <v>192</v>
      </c>
      <c r="X63" s="249" t="s">
        <v>223</v>
      </c>
    </row>
    <row r="64" spans="2:24" s="163" customFormat="1" ht="12.75" customHeight="1">
      <c r="B64" s="164">
        <v>54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5"/>
      <c r="M64" s="165"/>
      <c r="N64" s="165"/>
      <c r="O64" s="165"/>
      <c r="P64" s="164" t="s">
        <v>227</v>
      </c>
      <c r="Q64" s="164">
        <v>3</v>
      </c>
      <c r="R64" s="164" t="s">
        <v>190</v>
      </c>
      <c r="S64" s="164">
        <v>51</v>
      </c>
      <c r="T64" s="165"/>
      <c r="U64" s="165">
        <v>1</v>
      </c>
      <c r="V64" s="165" t="s">
        <v>191</v>
      </c>
      <c r="W64" s="165" t="s">
        <v>192</v>
      </c>
      <c r="X64" s="249" t="s">
        <v>223</v>
      </c>
    </row>
    <row r="65" spans="2:24" s="163" customFormat="1" ht="12.75" customHeight="1">
      <c r="B65" s="164">
        <v>55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5"/>
      <c r="M65" s="165"/>
      <c r="N65" s="165"/>
      <c r="O65" s="165"/>
      <c r="P65" s="164" t="s">
        <v>189</v>
      </c>
      <c r="Q65" s="164">
        <v>5</v>
      </c>
      <c r="R65" s="164" t="s">
        <v>190</v>
      </c>
      <c r="S65" s="164">
        <v>75</v>
      </c>
      <c r="T65" s="165"/>
      <c r="U65" s="165">
        <v>1</v>
      </c>
      <c r="V65" s="165" t="s">
        <v>191</v>
      </c>
      <c r="W65" s="165" t="s">
        <v>192</v>
      </c>
      <c r="X65" s="249" t="s">
        <v>223</v>
      </c>
    </row>
    <row r="66" spans="2:24" s="163" customFormat="1" ht="12.75" customHeight="1">
      <c r="B66" s="164">
        <v>56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5"/>
      <c r="M66" s="165"/>
      <c r="N66" s="165"/>
      <c r="O66" s="165"/>
      <c r="P66" s="164" t="s">
        <v>188</v>
      </c>
      <c r="Q66" s="164">
        <v>9</v>
      </c>
      <c r="R66" s="164" t="s">
        <v>190</v>
      </c>
      <c r="S66" s="164">
        <v>90</v>
      </c>
      <c r="T66" s="165"/>
      <c r="U66" s="165">
        <v>1</v>
      </c>
      <c r="V66" s="165" t="s">
        <v>191</v>
      </c>
      <c r="W66" s="165" t="s">
        <v>192</v>
      </c>
      <c r="X66" s="249" t="s">
        <v>223</v>
      </c>
    </row>
    <row r="67" spans="2:24" s="163" customFormat="1" ht="12.75" customHeight="1">
      <c r="B67" s="164">
        <v>57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5"/>
      <c r="M67" s="165"/>
      <c r="N67" s="165"/>
      <c r="O67" s="165"/>
      <c r="P67" s="164" t="s">
        <v>228</v>
      </c>
      <c r="Q67" s="164">
        <v>15</v>
      </c>
      <c r="R67" s="164" t="s">
        <v>190</v>
      </c>
      <c r="S67" s="164">
        <v>135</v>
      </c>
      <c r="T67" s="165"/>
      <c r="U67" s="165">
        <v>1</v>
      </c>
      <c r="V67" s="165" t="s">
        <v>191</v>
      </c>
      <c r="W67" s="165" t="s">
        <v>192</v>
      </c>
      <c r="X67" s="249" t="s">
        <v>223</v>
      </c>
    </row>
    <row r="68" spans="2:24" s="163" customFormat="1" ht="33" customHeight="1">
      <c r="B68" s="164">
        <v>58</v>
      </c>
      <c r="C68" s="127" t="s">
        <v>293</v>
      </c>
      <c r="D68" s="126" t="s">
        <v>265</v>
      </c>
      <c r="E68" s="164" t="s">
        <v>10</v>
      </c>
      <c r="F68" s="164">
        <v>900</v>
      </c>
      <c r="G68" s="164" t="s">
        <v>264</v>
      </c>
      <c r="H68" s="164">
        <v>1984</v>
      </c>
      <c r="I68" s="164">
        <v>1983</v>
      </c>
      <c r="J68" s="164" t="s">
        <v>262</v>
      </c>
      <c r="K68" s="164">
        <v>27</v>
      </c>
      <c r="L68" s="247" t="s">
        <v>185</v>
      </c>
      <c r="M68" s="165"/>
      <c r="N68" s="165" t="s">
        <v>264</v>
      </c>
      <c r="O68" s="165">
        <v>68</v>
      </c>
      <c r="P68" s="164" t="s">
        <v>188</v>
      </c>
      <c r="Q68" s="164">
        <v>90</v>
      </c>
      <c r="R68" s="165" t="s">
        <v>190</v>
      </c>
      <c r="S68" s="164">
        <v>1800</v>
      </c>
      <c r="T68" s="165"/>
      <c r="U68" s="165">
        <v>2</v>
      </c>
      <c r="V68" s="165" t="s">
        <v>191</v>
      </c>
      <c r="W68" s="165" t="s">
        <v>192</v>
      </c>
      <c r="X68" s="227" t="s">
        <v>254</v>
      </c>
    </row>
    <row r="69" spans="2:24" s="163" customFormat="1" ht="12.75" customHeight="1">
      <c r="B69" s="164">
        <v>59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28" t="s">
        <v>268</v>
      </c>
      <c r="M69" s="165"/>
      <c r="N69" s="165" t="s">
        <v>264</v>
      </c>
      <c r="O69" s="165">
        <v>6</v>
      </c>
      <c r="P69" s="164" t="s">
        <v>205</v>
      </c>
      <c r="Q69" s="164">
        <v>45</v>
      </c>
      <c r="R69" s="165" t="s">
        <v>190</v>
      </c>
      <c r="S69" s="164">
        <v>1161</v>
      </c>
      <c r="T69" s="165"/>
      <c r="U69" s="165">
        <v>2</v>
      </c>
      <c r="V69" s="165" t="s">
        <v>191</v>
      </c>
      <c r="W69" s="165" t="s">
        <v>192</v>
      </c>
      <c r="X69" s="227" t="s">
        <v>254</v>
      </c>
    </row>
    <row r="70" spans="2:24" s="163" customFormat="1" ht="12.75" customHeight="1">
      <c r="B70" s="164">
        <v>60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28" t="s">
        <v>269</v>
      </c>
      <c r="M70" s="165"/>
      <c r="N70" s="165" t="s">
        <v>264</v>
      </c>
      <c r="O70" s="165">
        <v>22</v>
      </c>
      <c r="P70" s="164" t="s">
        <v>228</v>
      </c>
      <c r="Q70" s="164">
        <v>45</v>
      </c>
      <c r="R70" s="165" t="s">
        <v>190</v>
      </c>
      <c r="S70" s="164">
        <v>540</v>
      </c>
      <c r="T70" s="165"/>
      <c r="U70" s="165">
        <v>2</v>
      </c>
      <c r="V70" s="165" t="s">
        <v>191</v>
      </c>
      <c r="W70" s="165" t="s">
        <v>192</v>
      </c>
      <c r="X70" s="227" t="s">
        <v>254</v>
      </c>
    </row>
    <row r="71" spans="2:24" s="163" customFormat="1" ht="12.75" customHeight="1">
      <c r="B71" s="164">
        <v>61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5"/>
      <c r="M71" s="165"/>
      <c r="N71" s="165"/>
      <c r="O71" s="165"/>
      <c r="P71" s="164" t="s">
        <v>283</v>
      </c>
      <c r="Q71" s="164">
        <v>61</v>
      </c>
      <c r="R71" s="165" t="s">
        <v>190</v>
      </c>
      <c r="S71" s="164">
        <v>854</v>
      </c>
      <c r="T71" s="165"/>
      <c r="U71" s="165">
        <v>2</v>
      </c>
      <c r="V71" s="165" t="s">
        <v>191</v>
      </c>
      <c r="W71" s="165" t="s">
        <v>192</v>
      </c>
      <c r="X71" s="227" t="s">
        <v>254</v>
      </c>
    </row>
    <row r="72" spans="2:24" s="163" customFormat="1" ht="12.75" customHeight="1">
      <c r="B72" s="164">
        <v>62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5"/>
      <c r="M72" s="165"/>
      <c r="N72" s="165"/>
      <c r="O72" s="165"/>
      <c r="P72" s="164" t="s">
        <v>284</v>
      </c>
      <c r="Q72" s="164">
        <v>35</v>
      </c>
      <c r="R72" s="165" t="s">
        <v>190</v>
      </c>
      <c r="S72" s="164">
        <v>1050</v>
      </c>
      <c r="T72" s="165"/>
      <c r="U72" s="165">
        <v>2</v>
      </c>
      <c r="V72" s="165" t="s">
        <v>191</v>
      </c>
      <c r="W72" s="165" t="s">
        <v>192</v>
      </c>
      <c r="X72" s="227" t="s">
        <v>254</v>
      </c>
    </row>
    <row r="73" spans="2:24" s="163" customFormat="1" ht="12.75" customHeight="1">
      <c r="B73" s="164">
        <v>63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5"/>
      <c r="M73" s="165"/>
      <c r="N73" s="165"/>
      <c r="O73" s="165"/>
      <c r="P73" s="164" t="s">
        <v>285</v>
      </c>
      <c r="Q73" s="164">
        <v>4</v>
      </c>
      <c r="R73" s="165" t="s">
        <v>190</v>
      </c>
      <c r="S73" s="164">
        <v>64</v>
      </c>
      <c r="T73" s="165"/>
      <c r="U73" s="165">
        <v>2</v>
      </c>
      <c r="V73" s="165" t="s">
        <v>191</v>
      </c>
      <c r="W73" s="165" t="s">
        <v>192</v>
      </c>
      <c r="X73" s="227" t="s">
        <v>254</v>
      </c>
    </row>
    <row r="74" spans="2:24" s="163" customFormat="1" ht="12.75" customHeight="1">
      <c r="B74" s="164">
        <v>64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5"/>
      <c r="M74" s="165"/>
      <c r="N74" s="165"/>
      <c r="O74" s="165"/>
      <c r="P74" s="164" t="s">
        <v>286</v>
      </c>
      <c r="Q74" s="164">
        <v>32</v>
      </c>
      <c r="R74" s="165" t="s">
        <v>190</v>
      </c>
      <c r="S74" s="164">
        <v>1600</v>
      </c>
      <c r="T74" s="165"/>
      <c r="U74" s="165">
        <v>2</v>
      </c>
      <c r="V74" s="165" t="s">
        <v>191</v>
      </c>
      <c r="W74" s="165" t="s">
        <v>192</v>
      </c>
      <c r="X74" s="227" t="s">
        <v>254</v>
      </c>
    </row>
    <row r="75" spans="2:24" s="163" customFormat="1" ht="12.75" customHeight="1">
      <c r="B75" s="164">
        <v>65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5"/>
      <c r="M75" s="165"/>
      <c r="N75" s="165"/>
      <c r="O75" s="165"/>
      <c r="P75" s="164" t="s">
        <v>287</v>
      </c>
      <c r="Q75" s="164">
        <v>9</v>
      </c>
      <c r="R75" s="165" t="s">
        <v>190</v>
      </c>
      <c r="S75" s="164">
        <v>2610</v>
      </c>
      <c r="T75" s="165"/>
      <c r="U75" s="165">
        <v>2</v>
      </c>
      <c r="V75" s="165" t="s">
        <v>191</v>
      </c>
      <c r="W75" s="165" t="s">
        <v>192</v>
      </c>
      <c r="X75" s="227" t="s">
        <v>254</v>
      </c>
    </row>
    <row r="76" spans="2:24" s="163" customFormat="1" ht="12.75" customHeight="1">
      <c r="B76" s="164">
        <v>66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5"/>
      <c r="M76" s="165"/>
      <c r="N76" s="165"/>
      <c r="O76" s="165"/>
      <c r="P76" s="164" t="s">
        <v>203</v>
      </c>
      <c r="Q76" s="164">
        <v>9</v>
      </c>
      <c r="R76" s="165" t="s">
        <v>190</v>
      </c>
      <c r="S76" s="164">
        <v>225</v>
      </c>
      <c r="T76" s="165"/>
      <c r="U76" s="165">
        <v>2</v>
      </c>
      <c r="V76" s="165" t="s">
        <v>191</v>
      </c>
      <c r="W76" s="165" t="s">
        <v>192</v>
      </c>
      <c r="X76" s="227" t="s">
        <v>254</v>
      </c>
    </row>
    <row r="77" spans="2:24" s="163" customFormat="1" ht="12.75" customHeight="1">
      <c r="B77" s="164">
        <v>67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65"/>
      <c r="N77" s="165"/>
      <c r="O77" s="165"/>
      <c r="P77" s="164" t="s">
        <v>288</v>
      </c>
      <c r="Q77" s="164">
        <v>27</v>
      </c>
      <c r="R77" s="165" t="s">
        <v>190</v>
      </c>
      <c r="S77" s="164">
        <v>810</v>
      </c>
      <c r="T77" s="165"/>
      <c r="U77" s="165">
        <v>2</v>
      </c>
      <c r="V77" s="165" t="s">
        <v>191</v>
      </c>
      <c r="W77" s="165" t="s">
        <v>192</v>
      </c>
      <c r="X77" s="227" t="s">
        <v>254</v>
      </c>
    </row>
    <row r="78" spans="2:24" s="163" customFormat="1" ht="12.75" customHeight="1">
      <c r="B78" s="164">
        <v>68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5"/>
      <c r="M78" s="165"/>
      <c r="N78" s="165"/>
      <c r="O78" s="165"/>
      <c r="P78" s="164" t="s">
        <v>289</v>
      </c>
      <c r="Q78" s="164">
        <v>27</v>
      </c>
      <c r="R78" s="165" t="s">
        <v>190</v>
      </c>
      <c r="S78" s="164">
        <v>594</v>
      </c>
      <c r="T78" s="165"/>
      <c r="U78" s="165">
        <v>2</v>
      </c>
      <c r="V78" s="165" t="s">
        <v>191</v>
      </c>
      <c r="W78" s="165" t="s">
        <v>192</v>
      </c>
      <c r="X78" s="227" t="s">
        <v>254</v>
      </c>
    </row>
    <row r="79" spans="2:24" s="163" customFormat="1" ht="12.75" customHeight="1">
      <c r="B79" s="164">
        <v>69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5"/>
      <c r="M79" s="165"/>
      <c r="N79" s="165"/>
      <c r="O79" s="165"/>
      <c r="P79" s="164" t="s">
        <v>189</v>
      </c>
      <c r="Q79" s="164">
        <v>27</v>
      </c>
      <c r="R79" s="165" t="s">
        <v>190</v>
      </c>
      <c r="S79" s="164">
        <v>756</v>
      </c>
      <c r="T79" s="165"/>
      <c r="U79" s="165">
        <v>2</v>
      </c>
      <c r="V79" s="165" t="s">
        <v>191</v>
      </c>
      <c r="W79" s="165" t="s">
        <v>192</v>
      </c>
      <c r="X79" s="227" t="s">
        <v>254</v>
      </c>
    </row>
    <row r="80" spans="2:24" s="163" customFormat="1" ht="12.75" customHeight="1">
      <c r="B80" s="164">
        <v>70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5"/>
      <c r="M80" s="165"/>
      <c r="N80" s="165"/>
      <c r="O80" s="165"/>
      <c r="P80" s="164"/>
      <c r="Q80" s="164"/>
      <c r="R80" s="164"/>
      <c r="S80" s="164"/>
      <c r="T80" s="165"/>
      <c r="U80" s="165"/>
      <c r="V80" s="165"/>
      <c r="W80" s="165"/>
      <c r="X80" s="227"/>
    </row>
    <row r="81" spans="2:24" s="163" customFormat="1" ht="12.75" customHeight="1">
      <c r="B81" s="164">
        <v>71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5"/>
      <c r="M81" s="165"/>
      <c r="N81" s="165"/>
      <c r="O81" s="165"/>
      <c r="P81" s="164"/>
      <c r="Q81" s="164"/>
      <c r="R81" s="164"/>
      <c r="S81" s="164"/>
      <c r="T81" s="165"/>
      <c r="U81" s="165"/>
      <c r="V81" s="165"/>
      <c r="W81" s="165"/>
      <c r="X81" s="227"/>
    </row>
    <row r="82" spans="2:24" s="163" customFormat="1" ht="12.75" customHeight="1">
      <c r="B82" s="164">
        <v>72</v>
      </c>
      <c r="C82" s="127" t="s">
        <v>270</v>
      </c>
      <c r="D82" s="164" t="s">
        <v>75</v>
      </c>
      <c r="E82" s="164" t="s">
        <v>10</v>
      </c>
      <c r="F82" s="164">
        <v>100</v>
      </c>
      <c r="G82" s="164" t="s">
        <v>230</v>
      </c>
      <c r="H82" s="164">
        <v>1976</v>
      </c>
      <c r="I82" s="164">
        <v>1975</v>
      </c>
      <c r="J82" s="126" t="s">
        <v>186</v>
      </c>
      <c r="K82" s="164">
        <v>2</v>
      </c>
      <c r="L82" s="247" t="s">
        <v>185</v>
      </c>
      <c r="M82" s="165" t="s">
        <v>187</v>
      </c>
      <c r="N82" s="164" t="s">
        <v>230</v>
      </c>
      <c r="O82" s="165">
        <v>6</v>
      </c>
      <c r="P82" s="165" t="s">
        <v>188</v>
      </c>
      <c r="Q82" s="164">
        <v>6</v>
      </c>
      <c r="R82" s="165" t="s">
        <v>190</v>
      </c>
      <c r="S82" s="164">
        <v>120</v>
      </c>
      <c r="T82" s="165"/>
      <c r="U82" s="165">
        <v>1</v>
      </c>
      <c r="V82" s="165" t="s">
        <v>191</v>
      </c>
      <c r="W82" s="165" t="s">
        <v>192</v>
      </c>
      <c r="X82" s="227" t="s">
        <v>158</v>
      </c>
    </row>
    <row r="83" spans="2:24" s="163" customFormat="1" ht="12.75" customHeight="1">
      <c r="B83" s="164">
        <v>73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5"/>
      <c r="M83" s="165"/>
      <c r="N83" s="165"/>
      <c r="O83" s="165"/>
      <c r="P83" s="165" t="s">
        <v>237</v>
      </c>
      <c r="Q83" s="164">
        <v>1</v>
      </c>
      <c r="R83" s="165" t="s">
        <v>190</v>
      </c>
      <c r="S83" s="164">
        <v>32</v>
      </c>
      <c r="T83" s="165"/>
      <c r="U83" s="165">
        <v>1</v>
      </c>
      <c r="V83" s="165" t="s">
        <v>191</v>
      </c>
      <c r="W83" s="165" t="s">
        <v>192</v>
      </c>
      <c r="X83" s="227" t="s">
        <v>158</v>
      </c>
    </row>
    <row r="84" spans="2:24" s="163" customFormat="1" ht="12.75" customHeight="1">
      <c r="B84" s="164">
        <v>74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5"/>
      <c r="M84" s="165"/>
      <c r="N84" s="165"/>
      <c r="O84" s="165"/>
      <c r="P84" s="165" t="s">
        <v>238</v>
      </c>
      <c r="Q84" s="164">
        <v>1</v>
      </c>
      <c r="R84" s="165" t="s">
        <v>190</v>
      </c>
      <c r="S84" s="164">
        <v>26</v>
      </c>
      <c r="T84" s="165"/>
      <c r="U84" s="165">
        <v>1</v>
      </c>
      <c r="V84" s="165" t="s">
        <v>191</v>
      </c>
      <c r="W84" s="165" t="s">
        <v>192</v>
      </c>
      <c r="X84" s="227" t="s">
        <v>158</v>
      </c>
    </row>
    <row r="85" spans="2:24" s="163" customFormat="1" ht="12.75" customHeight="1">
      <c r="B85" s="164">
        <v>75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5"/>
      <c r="M85" s="165"/>
      <c r="N85" s="165"/>
      <c r="O85" s="165"/>
      <c r="P85" s="165" t="s">
        <v>239</v>
      </c>
      <c r="Q85" s="164">
        <v>2</v>
      </c>
      <c r="R85" s="165" t="s">
        <v>190</v>
      </c>
      <c r="S85" s="164">
        <v>28</v>
      </c>
      <c r="T85" s="165"/>
      <c r="U85" s="165">
        <v>1</v>
      </c>
      <c r="V85" s="165" t="s">
        <v>191</v>
      </c>
      <c r="W85" s="165" t="s">
        <v>192</v>
      </c>
      <c r="X85" s="227" t="s">
        <v>158</v>
      </c>
    </row>
    <row r="86" spans="2:24" s="163" customFormat="1" ht="12.75" customHeight="1">
      <c r="B86" s="164">
        <v>76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5"/>
      <c r="M86" s="165"/>
      <c r="N86" s="165"/>
      <c r="O86" s="165"/>
      <c r="P86" s="165" t="s">
        <v>240</v>
      </c>
      <c r="Q86" s="164">
        <v>2</v>
      </c>
      <c r="R86" s="165" t="s">
        <v>190</v>
      </c>
      <c r="S86" s="164">
        <v>32</v>
      </c>
      <c r="T86" s="165"/>
      <c r="U86" s="165">
        <v>1</v>
      </c>
      <c r="V86" s="165" t="s">
        <v>191</v>
      </c>
      <c r="W86" s="165" t="s">
        <v>192</v>
      </c>
      <c r="X86" s="227" t="s">
        <v>158</v>
      </c>
    </row>
    <row r="87" spans="2:24" s="163" customFormat="1" ht="12.75" customHeight="1">
      <c r="B87" s="164">
        <v>77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5"/>
      <c r="M87" s="165"/>
      <c r="N87" s="165"/>
      <c r="O87" s="165"/>
      <c r="P87" s="165" t="s">
        <v>189</v>
      </c>
      <c r="Q87" s="164">
        <v>4</v>
      </c>
      <c r="R87" s="165" t="s">
        <v>190</v>
      </c>
      <c r="S87" s="164">
        <v>56</v>
      </c>
      <c r="T87" s="165"/>
      <c r="U87" s="165">
        <v>1</v>
      </c>
      <c r="V87" s="165" t="s">
        <v>191</v>
      </c>
      <c r="W87" s="165" t="s">
        <v>192</v>
      </c>
      <c r="X87" s="227" t="s">
        <v>158</v>
      </c>
    </row>
    <row r="88" spans="2:24" s="163" customFormat="1" ht="12.75" customHeight="1">
      <c r="B88" s="164">
        <v>78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5"/>
      <c r="M88" s="165"/>
      <c r="N88" s="165"/>
      <c r="O88" s="165"/>
      <c r="P88" s="165" t="s">
        <v>228</v>
      </c>
      <c r="Q88" s="164">
        <v>10</v>
      </c>
      <c r="R88" s="165" t="s">
        <v>190</v>
      </c>
      <c r="S88" s="164">
        <v>160</v>
      </c>
      <c r="T88" s="165"/>
      <c r="U88" s="165">
        <v>1</v>
      </c>
      <c r="V88" s="165" t="s">
        <v>191</v>
      </c>
      <c r="W88" s="165" t="s">
        <v>192</v>
      </c>
      <c r="X88" s="227" t="s">
        <v>158</v>
      </c>
    </row>
    <row r="89" spans="2:24" s="163" customFormat="1" ht="12.75" customHeight="1">
      <c r="B89" s="164">
        <v>79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5"/>
      <c r="M89" s="165"/>
      <c r="N89" s="165"/>
      <c r="O89" s="165"/>
      <c r="P89" s="165" t="s">
        <v>241</v>
      </c>
      <c r="Q89" s="164">
        <v>1</v>
      </c>
      <c r="R89" s="165" t="s">
        <v>190</v>
      </c>
      <c r="S89" s="164">
        <v>24</v>
      </c>
      <c r="T89" s="165"/>
      <c r="U89" s="165">
        <v>1</v>
      </c>
      <c r="V89" s="165" t="s">
        <v>191</v>
      </c>
      <c r="W89" s="165" t="s">
        <v>192</v>
      </c>
      <c r="X89" s="227" t="s">
        <v>158</v>
      </c>
    </row>
    <row r="90" spans="2:24" s="163" customFormat="1" ht="12.75" customHeight="1">
      <c r="B90" s="164">
        <v>80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5"/>
      <c r="M90" s="165"/>
      <c r="N90" s="165"/>
      <c r="O90" s="165"/>
      <c r="P90" s="165" t="s">
        <v>224</v>
      </c>
      <c r="Q90" s="164">
        <v>2</v>
      </c>
      <c r="R90" s="165" t="s">
        <v>190</v>
      </c>
      <c r="S90" s="164">
        <v>0</v>
      </c>
      <c r="T90" s="165"/>
      <c r="U90" s="165">
        <v>1</v>
      </c>
      <c r="V90" s="165" t="s">
        <v>191</v>
      </c>
      <c r="W90" s="165" t="s">
        <v>192</v>
      </c>
      <c r="X90" s="227" t="s">
        <v>158</v>
      </c>
    </row>
    <row r="91" spans="2:24" s="163" customFormat="1" ht="12.75" customHeight="1">
      <c r="B91" s="164">
        <v>81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5"/>
      <c r="M91" s="165"/>
      <c r="N91" s="165"/>
      <c r="O91" s="165"/>
      <c r="P91" s="165"/>
      <c r="Q91" s="164"/>
      <c r="R91" s="164"/>
      <c r="S91" s="164"/>
      <c r="T91" s="165"/>
      <c r="U91" s="165"/>
      <c r="V91" s="165"/>
      <c r="W91" s="165"/>
      <c r="X91" s="227"/>
    </row>
    <row r="92" spans="2:24" s="163" customFormat="1" ht="12.75" customHeight="1">
      <c r="B92" s="164">
        <v>82</v>
      </c>
      <c r="C92" s="164">
        <v>5069368</v>
      </c>
      <c r="D92" s="164" t="s">
        <v>75</v>
      </c>
      <c r="E92" s="164" t="s">
        <v>10</v>
      </c>
      <c r="F92" s="164">
        <v>100</v>
      </c>
      <c r="G92" s="164" t="s">
        <v>230</v>
      </c>
      <c r="H92" s="164">
        <v>1976</v>
      </c>
      <c r="I92" s="164">
        <v>1975</v>
      </c>
      <c r="J92" s="126" t="s">
        <v>290</v>
      </c>
      <c r="K92" s="164">
        <v>1</v>
      </c>
      <c r="L92" s="165"/>
      <c r="M92" s="165"/>
      <c r="N92" s="164" t="s">
        <v>230</v>
      </c>
      <c r="O92" s="165"/>
      <c r="P92" s="126" t="s">
        <v>291</v>
      </c>
      <c r="Q92" s="164">
        <v>1</v>
      </c>
      <c r="R92" s="165" t="s">
        <v>190</v>
      </c>
      <c r="S92" s="164">
        <v>20</v>
      </c>
      <c r="T92" s="165"/>
      <c r="U92" s="165">
        <v>1</v>
      </c>
      <c r="V92" s="165" t="s">
        <v>191</v>
      </c>
      <c r="W92" s="165" t="s">
        <v>192</v>
      </c>
      <c r="X92" s="227" t="s">
        <v>158</v>
      </c>
    </row>
    <row r="93" spans="2:24" s="163" customFormat="1" ht="12.75" customHeight="1">
      <c r="B93" s="164">
        <v>83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5"/>
      <c r="M93" s="165"/>
      <c r="N93" s="165"/>
      <c r="O93" s="165"/>
      <c r="P93" s="164"/>
      <c r="Q93" s="164"/>
      <c r="R93" s="164"/>
      <c r="S93" s="164"/>
      <c r="T93" s="165"/>
      <c r="U93" s="165"/>
      <c r="V93" s="165"/>
      <c r="W93" s="165"/>
      <c r="X93" s="227"/>
    </row>
    <row r="94" spans="2:24" s="163" customFormat="1" ht="12.75" customHeight="1">
      <c r="B94" s="164">
        <v>84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5"/>
      <c r="M94" s="165"/>
      <c r="N94" s="165"/>
      <c r="O94" s="165"/>
      <c r="P94" s="164"/>
      <c r="Q94" s="164"/>
      <c r="R94" s="164"/>
      <c r="S94" s="164"/>
      <c r="T94" s="165"/>
      <c r="U94" s="165"/>
      <c r="V94" s="165"/>
      <c r="W94" s="165"/>
      <c r="X94" s="227"/>
    </row>
    <row r="95" spans="2:24" s="163" customFormat="1" ht="12.75" customHeight="1">
      <c r="B95" s="164">
        <v>85</v>
      </c>
      <c r="C95" s="127" t="s">
        <v>274</v>
      </c>
      <c r="D95" s="164" t="s">
        <v>75</v>
      </c>
      <c r="E95" s="164" t="s">
        <v>10</v>
      </c>
      <c r="F95" s="164">
        <v>900</v>
      </c>
      <c r="G95" s="164" t="s">
        <v>264</v>
      </c>
      <c r="H95" s="164">
        <v>1984</v>
      </c>
      <c r="I95" s="164">
        <v>1983</v>
      </c>
      <c r="J95" s="164" t="s">
        <v>290</v>
      </c>
      <c r="K95" s="164">
        <v>1</v>
      </c>
      <c r="L95" s="165"/>
      <c r="M95" s="165"/>
      <c r="N95" s="165" t="s">
        <v>264</v>
      </c>
      <c r="O95" s="165"/>
      <c r="P95" s="164"/>
      <c r="Q95" s="164">
        <v>1</v>
      </c>
      <c r="R95" s="165" t="s">
        <v>190</v>
      </c>
      <c r="S95" s="164">
        <v>42</v>
      </c>
      <c r="T95" s="165"/>
      <c r="U95" s="165">
        <v>2</v>
      </c>
      <c r="V95" s="165" t="s">
        <v>191</v>
      </c>
      <c r="W95" s="165" t="s">
        <v>192</v>
      </c>
      <c r="X95" s="227" t="s">
        <v>254</v>
      </c>
    </row>
    <row r="96" spans="2:24" s="163" customFormat="1" ht="12.75" customHeight="1">
      <c r="B96" s="164">
        <v>86</v>
      </c>
      <c r="C96" s="164">
        <v>5064686</v>
      </c>
      <c r="D96" s="164" t="s">
        <v>75</v>
      </c>
      <c r="E96" s="164" t="s">
        <v>10</v>
      </c>
      <c r="F96" s="164">
        <v>900</v>
      </c>
      <c r="G96" s="164" t="s">
        <v>264</v>
      </c>
      <c r="H96" s="164">
        <v>1984</v>
      </c>
      <c r="I96" s="164">
        <v>1983</v>
      </c>
      <c r="J96" s="164" t="s">
        <v>275</v>
      </c>
      <c r="K96" s="164">
        <v>1</v>
      </c>
      <c r="L96" s="165"/>
      <c r="M96" s="165"/>
      <c r="N96" s="165"/>
      <c r="O96" s="165"/>
      <c r="P96" s="164" t="s">
        <v>292</v>
      </c>
      <c r="Q96" s="164">
        <v>10</v>
      </c>
      <c r="R96" s="164"/>
      <c r="S96" s="164"/>
      <c r="T96" s="165"/>
      <c r="U96" s="165"/>
      <c r="V96" s="165"/>
      <c r="W96" s="165"/>
      <c r="X96" s="227"/>
    </row>
    <row r="97" spans="2:24" s="163" customFormat="1" ht="12.75" customHeight="1">
      <c r="B97" s="164">
        <v>87</v>
      </c>
      <c r="C97" s="164">
        <v>5067670</v>
      </c>
      <c r="D97" s="164" t="s">
        <v>75</v>
      </c>
      <c r="E97" s="164" t="s">
        <v>10</v>
      </c>
      <c r="F97" s="164">
        <v>900</v>
      </c>
      <c r="G97" s="164" t="s">
        <v>264</v>
      </c>
      <c r="H97" s="164">
        <v>1984</v>
      </c>
      <c r="I97" s="164">
        <v>1983</v>
      </c>
      <c r="J97" s="164" t="s">
        <v>277</v>
      </c>
      <c r="K97" s="164"/>
      <c r="L97" s="165"/>
      <c r="M97" s="165"/>
      <c r="N97" s="165"/>
      <c r="O97" s="165"/>
      <c r="P97" s="164" t="s">
        <v>292</v>
      </c>
      <c r="Q97" s="164">
        <v>10</v>
      </c>
      <c r="R97" s="164"/>
      <c r="S97" s="164"/>
      <c r="T97" s="165"/>
      <c r="U97" s="165"/>
      <c r="V97" s="165"/>
      <c r="W97" s="165"/>
      <c r="X97" s="227"/>
    </row>
    <row r="98" spans="2:24" s="163" customFormat="1" ht="12.75" customHeight="1">
      <c r="B98" s="164">
        <v>88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5"/>
      <c r="M98" s="165"/>
      <c r="N98" s="165"/>
      <c r="O98" s="165"/>
      <c r="P98" s="164"/>
      <c r="Q98" s="164"/>
      <c r="R98" s="164"/>
      <c r="S98" s="164"/>
      <c r="T98" s="165"/>
      <c r="U98" s="165"/>
      <c r="V98" s="165"/>
      <c r="W98" s="165"/>
      <c r="X98" s="227"/>
    </row>
    <row r="99" spans="2:24" s="163" customFormat="1" ht="12.75" customHeight="1">
      <c r="B99" s="164">
        <v>89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5"/>
      <c r="M99" s="165"/>
      <c r="N99" s="165"/>
      <c r="O99" s="165"/>
      <c r="P99" s="164"/>
      <c r="Q99" s="164"/>
      <c r="R99" s="164"/>
      <c r="S99" s="164"/>
      <c r="T99" s="165"/>
      <c r="U99" s="165"/>
      <c r="V99" s="165"/>
      <c r="W99" s="165"/>
      <c r="X99" s="227"/>
    </row>
    <row r="100" spans="2:24" s="163" customFormat="1" ht="12.75" customHeight="1">
      <c r="B100" s="164">
        <v>90</v>
      </c>
      <c r="C100" s="164"/>
      <c r="D100" s="164"/>
      <c r="E100" s="164"/>
      <c r="F100" s="164"/>
      <c r="G100" s="164"/>
      <c r="H100" s="164"/>
      <c r="I100" s="164"/>
      <c r="J100" s="164"/>
      <c r="K100" s="164"/>
      <c r="L100" s="165"/>
      <c r="M100" s="165"/>
      <c r="N100" s="165"/>
      <c r="O100" s="165"/>
      <c r="P100" s="164"/>
      <c r="Q100" s="164"/>
      <c r="R100" s="164"/>
      <c r="S100" s="164"/>
      <c r="T100" s="165"/>
      <c r="U100" s="165"/>
      <c r="V100" s="165"/>
      <c r="W100" s="165"/>
      <c r="X100" s="227"/>
    </row>
    <row r="101" spans="2:24" s="163" customFormat="1" ht="12.75" customHeight="1">
      <c r="B101" s="164">
        <v>91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5"/>
      <c r="M101" s="165"/>
      <c r="N101" s="165"/>
      <c r="O101" s="165"/>
      <c r="P101" s="164"/>
      <c r="Q101" s="164"/>
      <c r="R101" s="164"/>
      <c r="S101" s="164"/>
      <c r="T101" s="165"/>
      <c r="U101" s="165"/>
      <c r="V101" s="165"/>
      <c r="W101" s="165"/>
      <c r="X101" s="227"/>
    </row>
    <row r="102" spans="2:24" s="163" customFormat="1" ht="12.75" customHeight="1">
      <c r="B102" s="164">
        <v>92</v>
      </c>
      <c r="C102" s="127"/>
      <c r="D102" s="126"/>
      <c r="E102" s="126"/>
      <c r="F102" s="164"/>
      <c r="G102" s="164"/>
      <c r="H102" s="164"/>
      <c r="I102" s="164"/>
      <c r="J102" s="164"/>
      <c r="K102" s="164"/>
      <c r="L102" s="128"/>
      <c r="M102" s="165"/>
      <c r="N102" s="165"/>
      <c r="O102" s="165"/>
      <c r="P102" s="164"/>
      <c r="Q102" s="164"/>
      <c r="R102" s="164"/>
      <c r="S102" s="164"/>
      <c r="T102" s="165"/>
      <c r="U102" s="165"/>
      <c r="V102" s="165"/>
      <c r="W102" s="165"/>
      <c r="X102" s="227"/>
    </row>
    <row r="103" spans="2:24" s="163" customFormat="1" ht="12.75" customHeight="1">
      <c r="B103" s="164">
        <v>93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5"/>
      <c r="M103" s="165"/>
      <c r="N103" s="165"/>
      <c r="O103" s="165"/>
      <c r="P103" s="164"/>
      <c r="Q103" s="164"/>
      <c r="R103" s="164"/>
      <c r="S103" s="164"/>
      <c r="T103" s="165"/>
      <c r="U103" s="165"/>
      <c r="V103" s="165"/>
      <c r="W103" s="165"/>
      <c r="X103" s="227"/>
    </row>
    <row r="104" spans="2:24" s="163" customFormat="1" ht="12.75" customHeight="1">
      <c r="B104" s="164">
        <v>94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5"/>
      <c r="M104" s="165"/>
      <c r="N104" s="165"/>
      <c r="O104" s="165"/>
      <c r="P104" s="164"/>
      <c r="Q104" s="164"/>
      <c r="R104" s="164"/>
      <c r="S104" s="164"/>
      <c r="T104" s="165"/>
      <c r="U104" s="165"/>
      <c r="V104" s="165"/>
      <c r="W104" s="165"/>
      <c r="X104" s="227"/>
    </row>
    <row r="105" spans="2:24" s="163" customFormat="1" ht="12.75" customHeight="1">
      <c r="B105" s="164">
        <v>95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5"/>
      <c r="M105" s="165"/>
      <c r="N105" s="165"/>
      <c r="O105" s="165"/>
      <c r="P105" s="164"/>
      <c r="Q105" s="164"/>
      <c r="R105" s="164"/>
      <c r="S105" s="164"/>
      <c r="T105" s="165"/>
      <c r="U105" s="165"/>
      <c r="V105" s="165"/>
      <c r="W105" s="165"/>
      <c r="X105" s="227"/>
    </row>
    <row r="106" spans="2:24" s="163" customFormat="1" ht="12.75" customHeight="1">
      <c r="B106" s="164">
        <v>96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5"/>
      <c r="M106" s="165"/>
      <c r="N106" s="165"/>
      <c r="O106" s="165"/>
      <c r="P106" s="164"/>
      <c r="Q106" s="164"/>
      <c r="R106" s="164"/>
      <c r="S106" s="164"/>
      <c r="T106" s="165"/>
      <c r="U106" s="165"/>
      <c r="V106" s="165"/>
      <c r="W106" s="165"/>
      <c r="X106" s="227"/>
    </row>
    <row r="107" spans="2:24" s="163" customFormat="1" ht="12.75" customHeight="1">
      <c r="B107" s="164">
        <v>97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5"/>
      <c r="M107" s="165"/>
      <c r="N107" s="165"/>
      <c r="O107" s="165"/>
      <c r="P107" s="164"/>
      <c r="Q107" s="164"/>
      <c r="R107" s="164"/>
      <c r="S107" s="164"/>
      <c r="T107" s="165"/>
      <c r="U107" s="165"/>
      <c r="V107" s="165"/>
      <c r="W107" s="165"/>
      <c r="X107" s="227"/>
    </row>
    <row r="108" spans="2:24" s="163" customFormat="1" ht="12.75" customHeight="1">
      <c r="B108" s="164">
        <v>98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5"/>
      <c r="M108" s="165"/>
      <c r="N108" s="165"/>
      <c r="O108" s="165"/>
      <c r="P108" s="164"/>
      <c r="Q108" s="164"/>
      <c r="R108" s="164"/>
      <c r="S108" s="164"/>
      <c r="T108" s="165"/>
      <c r="U108" s="165"/>
      <c r="V108" s="165"/>
      <c r="W108" s="165"/>
      <c r="X108" s="227"/>
    </row>
    <row r="109" spans="2:24" s="163" customFormat="1" ht="12.75" customHeight="1">
      <c r="B109" s="164">
        <v>99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5"/>
      <c r="M109" s="165"/>
      <c r="N109" s="165"/>
      <c r="O109" s="165"/>
      <c r="P109" s="164"/>
      <c r="Q109" s="164"/>
      <c r="R109" s="164"/>
      <c r="S109" s="164"/>
      <c r="T109" s="165"/>
      <c r="U109" s="165"/>
      <c r="V109" s="165"/>
      <c r="W109" s="165"/>
      <c r="X109" s="227"/>
    </row>
    <row r="110" spans="2:24" s="163" customFormat="1" ht="12.75" customHeight="1">
      <c r="B110" s="164">
        <v>100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5"/>
      <c r="M110" s="165"/>
      <c r="N110" s="165"/>
      <c r="O110" s="165"/>
      <c r="P110" s="164"/>
      <c r="Q110" s="164"/>
      <c r="R110" s="164"/>
      <c r="S110" s="164"/>
      <c r="T110" s="165"/>
      <c r="U110" s="165"/>
      <c r="V110" s="165"/>
      <c r="W110" s="165"/>
      <c r="X110" s="227"/>
    </row>
    <row r="111" spans="2:24" s="163" customFormat="1" ht="12.75" customHeight="1">
      <c r="B111" s="164">
        <v>101</v>
      </c>
      <c r="C111" s="164"/>
      <c r="D111" s="164"/>
      <c r="E111" s="164"/>
      <c r="F111" s="164"/>
      <c r="G111" s="164"/>
      <c r="H111" s="164"/>
      <c r="I111" s="164"/>
      <c r="J111" s="164"/>
      <c r="K111" s="164"/>
      <c r="L111" s="165"/>
      <c r="M111" s="165"/>
      <c r="N111" s="165"/>
      <c r="O111" s="165"/>
      <c r="P111" s="164"/>
      <c r="Q111" s="164"/>
      <c r="R111" s="164"/>
      <c r="S111" s="164"/>
      <c r="T111" s="165"/>
      <c r="U111" s="165"/>
      <c r="V111" s="165"/>
      <c r="W111" s="165"/>
      <c r="X111" s="227"/>
    </row>
    <row r="112" spans="2:24" s="163" customFormat="1" ht="12.75" customHeight="1">
      <c r="B112" s="164">
        <v>102</v>
      </c>
      <c r="C112" s="164"/>
      <c r="D112" s="164"/>
      <c r="E112" s="164"/>
      <c r="F112" s="164"/>
      <c r="G112" s="164"/>
      <c r="H112" s="164"/>
      <c r="I112" s="164"/>
      <c r="J112" s="164"/>
      <c r="K112" s="164"/>
      <c r="L112" s="165"/>
      <c r="M112" s="165"/>
      <c r="N112" s="165"/>
      <c r="O112" s="165"/>
      <c r="P112" s="164"/>
      <c r="Q112" s="164"/>
      <c r="R112" s="164"/>
      <c r="S112" s="164"/>
      <c r="T112" s="165"/>
      <c r="U112" s="165"/>
      <c r="V112" s="165"/>
      <c r="W112" s="165"/>
      <c r="X112" s="227"/>
    </row>
    <row r="113" spans="2:24" s="163" customFormat="1" ht="12.75" customHeight="1">
      <c r="B113" s="164">
        <v>103</v>
      </c>
      <c r="C113" s="164"/>
      <c r="D113" s="164"/>
      <c r="E113" s="164"/>
      <c r="F113" s="164"/>
      <c r="G113" s="164"/>
      <c r="H113" s="164"/>
      <c r="I113" s="164"/>
      <c r="J113" s="164"/>
      <c r="K113" s="164"/>
      <c r="L113" s="165"/>
      <c r="M113" s="165"/>
      <c r="N113" s="165"/>
      <c r="O113" s="165"/>
      <c r="P113" s="164"/>
      <c r="Q113" s="164"/>
      <c r="R113" s="164"/>
      <c r="S113" s="164"/>
      <c r="T113" s="165"/>
      <c r="U113" s="165"/>
      <c r="V113" s="165"/>
      <c r="W113" s="165"/>
      <c r="X113" s="227"/>
    </row>
    <row r="114" spans="2:24" s="163" customFormat="1" ht="12.75" customHeight="1">
      <c r="B114" s="164">
        <v>104</v>
      </c>
      <c r="C114" s="164"/>
      <c r="D114" s="164"/>
      <c r="E114" s="164"/>
      <c r="F114" s="164"/>
      <c r="G114" s="164"/>
      <c r="H114" s="164"/>
      <c r="I114" s="164"/>
      <c r="J114" s="164"/>
      <c r="K114" s="164"/>
      <c r="L114" s="165"/>
      <c r="M114" s="165"/>
      <c r="N114" s="165"/>
      <c r="O114" s="165"/>
      <c r="P114" s="164"/>
      <c r="Q114" s="164"/>
      <c r="R114" s="164"/>
      <c r="S114" s="164"/>
      <c r="T114" s="165"/>
      <c r="U114" s="165"/>
      <c r="V114" s="165"/>
      <c r="W114" s="165"/>
      <c r="X114" s="227"/>
    </row>
    <row r="115" spans="2:24" s="163" customFormat="1" ht="12.75" customHeight="1">
      <c r="B115" s="164">
        <v>105</v>
      </c>
      <c r="C115" s="164"/>
      <c r="D115" s="164"/>
      <c r="E115" s="164"/>
      <c r="F115" s="164"/>
      <c r="G115" s="164"/>
      <c r="H115" s="164"/>
      <c r="I115" s="164"/>
      <c r="J115" s="164"/>
      <c r="K115" s="164"/>
      <c r="L115" s="165"/>
      <c r="M115" s="165"/>
      <c r="N115" s="165"/>
      <c r="O115" s="165"/>
      <c r="P115" s="164"/>
      <c r="Q115" s="164"/>
      <c r="R115" s="164"/>
      <c r="S115" s="164"/>
      <c r="T115" s="165"/>
      <c r="U115" s="165"/>
      <c r="V115" s="165"/>
      <c r="W115" s="165"/>
      <c r="X115" s="227"/>
    </row>
    <row r="116" spans="2:24" s="163" customFormat="1" ht="12.75" customHeight="1">
      <c r="B116" s="164">
        <v>106</v>
      </c>
      <c r="C116" s="164"/>
      <c r="D116" s="164"/>
      <c r="E116" s="164"/>
      <c r="F116" s="164"/>
      <c r="G116" s="164"/>
      <c r="H116" s="164"/>
      <c r="I116" s="164"/>
      <c r="J116" s="164"/>
      <c r="K116" s="164"/>
      <c r="L116" s="165"/>
      <c r="M116" s="165"/>
      <c r="N116" s="165"/>
      <c r="O116" s="165"/>
      <c r="P116" s="164"/>
      <c r="Q116" s="164"/>
      <c r="R116" s="164"/>
      <c r="S116" s="164"/>
      <c r="T116" s="165"/>
      <c r="U116" s="165"/>
      <c r="V116" s="165"/>
      <c r="W116" s="165"/>
      <c r="X116" s="227"/>
    </row>
    <row r="117" spans="2:24" s="163" customFormat="1" ht="12.75" customHeight="1">
      <c r="B117" s="164">
        <v>107</v>
      </c>
      <c r="C117" s="164"/>
      <c r="D117" s="164"/>
      <c r="E117" s="164"/>
      <c r="F117" s="164"/>
      <c r="G117" s="164"/>
      <c r="H117" s="164"/>
      <c r="I117" s="164"/>
      <c r="J117" s="164"/>
      <c r="K117" s="164"/>
      <c r="L117" s="165"/>
      <c r="M117" s="165"/>
      <c r="N117" s="165"/>
      <c r="O117" s="165"/>
      <c r="P117" s="164"/>
      <c r="Q117" s="164"/>
      <c r="R117" s="164"/>
      <c r="S117" s="164"/>
      <c r="T117" s="165"/>
      <c r="U117" s="165"/>
      <c r="V117" s="165"/>
      <c r="W117" s="165"/>
      <c r="X117" s="227"/>
    </row>
    <row r="118" spans="2:24" s="163" customFormat="1" ht="12.75" customHeight="1">
      <c r="B118" s="164">
        <v>108</v>
      </c>
      <c r="C118" s="164"/>
      <c r="D118" s="164"/>
      <c r="E118" s="164"/>
      <c r="F118" s="164"/>
      <c r="G118" s="164"/>
      <c r="H118" s="164"/>
      <c r="I118" s="164"/>
      <c r="J118" s="164"/>
      <c r="K118" s="164"/>
      <c r="L118" s="165"/>
      <c r="M118" s="165"/>
      <c r="N118" s="165"/>
      <c r="O118" s="165"/>
      <c r="P118" s="164"/>
      <c r="Q118" s="164"/>
      <c r="R118" s="164"/>
      <c r="S118" s="164"/>
      <c r="T118" s="165"/>
      <c r="U118" s="165"/>
      <c r="V118" s="165"/>
      <c r="W118" s="165"/>
      <c r="X118" s="227"/>
    </row>
    <row r="119" spans="2:24" s="163" customFormat="1" ht="12.75" customHeight="1">
      <c r="B119" s="164">
        <v>109</v>
      </c>
      <c r="C119" s="164"/>
      <c r="D119" s="164"/>
      <c r="E119" s="164"/>
      <c r="F119" s="164"/>
      <c r="G119" s="164"/>
      <c r="H119" s="164"/>
      <c r="I119" s="164"/>
      <c r="J119" s="164"/>
      <c r="K119" s="164"/>
      <c r="L119" s="165"/>
      <c r="M119" s="165"/>
      <c r="N119" s="165"/>
      <c r="O119" s="165"/>
      <c r="P119" s="164"/>
      <c r="Q119" s="164"/>
      <c r="R119" s="164"/>
      <c r="S119" s="164"/>
      <c r="T119" s="165"/>
      <c r="U119" s="165"/>
      <c r="V119" s="165"/>
      <c r="W119" s="165"/>
      <c r="X119" s="227"/>
    </row>
    <row r="120" spans="2:24" s="163" customFormat="1" ht="12.75" customHeight="1">
      <c r="B120" s="164">
        <v>110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5"/>
      <c r="M120" s="165"/>
      <c r="N120" s="165"/>
      <c r="O120" s="165"/>
      <c r="P120" s="164"/>
      <c r="Q120" s="164"/>
      <c r="R120" s="164"/>
      <c r="S120" s="164"/>
      <c r="T120" s="165"/>
      <c r="U120" s="165"/>
      <c r="V120" s="165"/>
      <c r="W120" s="165"/>
      <c r="X120" s="227"/>
    </row>
    <row r="121" spans="2:24" s="163" customFormat="1" ht="12.75" customHeight="1">
      <c r="B121" s="164">
        <v>111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5"/>
      <c r="M121" s="165"/>
      <c r="N121" s="165"/>
      <c r="O121" s="165"/>
      <c r="P121" s="164"/>
      <c r="Q121" s="164"/>
      <c r="R121" s="164"/>
      <c r="S121" s="164"/>
      <c r="T121" s="165"/>
      <c r="U121" s="165"/>
      <c r="V121" s="165"/>
      <c r="W121" s="165"/>
      <c r="X121" s="227"/>
    </row>
    <row r="122" spans="2:24" s="163" customFormat="1" ht="12.75" customHeight="1">
      <c r="B122" s="164">
        <v>112</v>
      </c>
      <c r="C122" s="164"/>
      <c r="D122" s="164"/>
      <c r="E122" s="164"/>
      <c r="F122" s="164"/>
      <c r="G122" s="164"/>
      <c r="H122" s="164"/>
      <c r="I122" s="164"/>
      <c r="J122" s="164"/>
      <c r="K122" s="164"/>
      <c r="L122" s="165"/>
      <c r="M122" s="165"/>
      <c r="N122" s="165"/>
      <c r="O122" s="165"/>
      <c r="P122" s="164"/>
      <c r="Q122" s="164"/>
      <c r="R122" s="164"/>
      <c r="S122" s="164"/>
      <c r="T122" s="165"/>
      <c r="U122" s="165"/>
      <c r="V122" s="165"/>
      <c r="W122" s="165"/>
      <c r="X122" s="227"/>
    </row>
    <row r="123" spans="2:24" s="163" customFormat="1" ht="12.75" customHeight="1">
      <c r="B123" s="164">
        <v>113</v>
      </c>
      <c r="C123" s="164"/>
      <c r="D123" s="164"/>
      <c r="E123" s="164"/>
      <c r="F123" s="164"/>
      <c r="G123" s="164"/>
      <c r="H123" s="164"/>
      <c r="I123" s="164"/>
      <c r="J123" s="164"/>
      <c r="K123" s="164"/>
      <c r="L123" s="165"/>
      <c r="M123" s="165"/>
      <c r="N123" s="165"/>
      <c r="O123" s="165"/>
      <c r="P123" s="164"/>
      <c r="Q123" s="164"/>
      <c r="R123" s="164"/>
      <c r="S123" s="164"/>
      <c r="T123" s="165"/>
      <c r="U123" s="165"/>
      <c r="V123" s="165"/>
      <c r="W123" s="165"/>
      <c r="X123" s="227"/>
    </row>
  </sheetData>
  <mergeCells count="11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conditionalFormatting sqref="F11 F13:F14 F35:F36 F66:F67 F48">
    <cfRule type="cellIs" priority="6" dxfId="5" operator="equal">
      <formula>"грунт"</formula>
    </cfRule>
  </conditionalFormatting>
  <conditionalFormatting sqref="F73">
    <cfRule type="cellIs" priority="1" dxfId="5" operator="equal">
      <formula>"грунт"</formula>
    </cfRule>
  </conditionalFormatting>
  <dataValidations count="1">
    <dataValidation showInputMessage="1" showErrorMessage="1" sqref="L102 L68:L70 L8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A1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7" t="s">
        <v>171</v>
      </c>
      <c r="C1" s="244"/>
      <c r="D1" s="244"/>
    </row>
    <row r="2" spans="5:6" ht="9.75" customHeight="1" thickBot="1">
      <c r="E2" s="25"/>
      <c r="F2" s="4"/>
    </row>
    <row r="3" spans="2:6" ht="15.75" thickBot="1">
      <c r="B3" s="53">
        <f>'общие характеристики'!$D$8</f>
        <v>42524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18" t="s">
        <v>48</v>
      </c>
      <c r="C5" s="319"/>
      <c r="E5" s="322" t="s">
        <v>45</v>
      </c>
      <c r="F5" s="323"/>
      <c r="G5" s="323"/>
      <c r="H5" s="323"/>
      <c r="I5" s="324"/>
      <c r="J5" s="30"/>
      <c r="K5" s="322" t="s">
        <v>46</v>
      </c>
      <c r="L5" s="323"/>
      <c r="M5" s="323"/>
      <c r="N5" s="323"/>
      <c r="O5" s="324"/>
      <c r="P5" s="30"/>
    </row>
    <row r="6" spans="2:16" ht="52.5" customHeight="1">
      <c r="B6" s="316" t="s">
        <v>31</v>
      </c>
      <c r="C6" s="320" t="s">
        <v>91</v>
      </c>
      <c r="E6" s="317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17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17"/>
      <c r="C7" s="321"/>
      <c r="E7" s="317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17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125209.44</v>
      </c>
      <c r="E8" s="12">
        <v>1</v>
      </c>
      <c r="F8" s="83">
        <f>ROUND('общие характеристики'!Y17*цены!C$13,2)</f>
        <v>3286.83</v>
      </c>
      <c r="G8" s="83">
        <f>ROUND('общие характеристики'!Z17*цены!D$13,2)</f>
        <v>16707.56</v>
      </c>
      <c r="H8" s="83">
        <f>ROUND('общие характеристики'!AA17*цены!E$13,2)</f>
        <v>104394.02</v>
      </c>
      <c r="I8" s="84">
        <f>ROUND('общие характеристики'!AB17*цены!F$13,2)</f>
        <v>0</v>
      </c>
      <c r="J8" s="35"/>
      <c r="K8" s="59">
        <v>1</v>
      </c>
      <c r="L8" s="83">
        <f>ROUND('общие характеристики'!AC17*цены!D$20,2)</f>
        <v>0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821.03</v>
      </c>
      <c r="P8" s="32"/>
    </row>
    <row r="9" spans="2:16" ht="15.75" customHeight="1">
      <c r="B9" s="12">
        <v>2</v>
      </c>
      <c r="C9" s="37">
        <f aca="true" t="shared" si="0" ref="C9:C72">F9+G9+H9+I9+L9+M9+N9+O9</f>
        <v>267</v>
      </c>
      <c r="E9" s="12">
        <v>2</v>
      </c>
      <c r="F9" s="83">
        <f>ROUND('общие характеристики'!Y18*цены!C$13,2)</f>
        <v>0</v>
      </c>
      <c r="G9" s="83">
        <f>ROUND('общие характеристики'!Z18*цены!D$13,2)</f>
        <v>0</v>
      </c>
      <c r="H9" s="83">
        <f>ROUND('общие характеристики'!AA18*цены!E$13,2)</f>
        <v>0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0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267</v>
      </c>
      <c r="P9" s="33"/>
    </row>
    <row r="10" spans="2:16" ht="15.75" customHeight="1">
      <c r="B10" s="12">
        <v>3</v>
      </c>
      <c r="C10" s="37">
        <f t="shared" si="0"/>
        <v>128197.32</v>
      </c>
      <c r="E10" s="12">
        <v>3</v>
      </c>
      <c r="F10" s="83">
        <f>ROUND('общие характеристики'!Y19*цены!C$13,2)</f>
        <v>3286.83</v>
      </c>
      <c r="G10" s="83">
        <f>ROUND('общие характеристики'!Z19*цены!D$13,2)</f>
        <v>16707.56</v>
      </c>
      <c r="H10" s="83">
        <f>ROUND('общие характеристики'!AA19*цены!E$13,2)</f>
        <v>104394.02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2190.47</v>
      </c>
      <c r="M10" s="83">
        <f>ROUND('общие характеристики'!AD19*цены!E$20,2)</f>
        <v>3.09</v>
      </c>
      <c r="N10" s="83">
        <f>ROUND('общие характеристики'!AE19*цены!F$20,2)</f>
        <v>0</v>
      </c>
      <c r="O10" s="83">
        <f>ROUND('общие характеристики'!AF19*цены!G$20,2)</f>
        <v>1615.35</v>
      </c>
      <c r="P10" s="34"/>
    </row>
    <row r="11" spans="2:16" ht="15.75" customHeight="1">
      <c r="B11" s="12">
        <v>4</v>
      </c>
      <c r="C11" s="37">
        <f t="shared" si="0"/>
        <v>2432.91</v>
      </c>
      <c r="E11" s="12">
        <v>4</v>
      </c>
      <c r="F11" s="83">
        <f>ROUND('общие характеристики'!Y20*цены!C$13,2)</f>
        <v>0</v>
      </c>
      <c r="G11" s="83">
        <f>ROUND('общие характеристики'!Z20*цены!D$13,2)</f>
        <v>1611.88</v>
      </c>
      <c r="H11" s="83">
        <f>ROUND('общие характеристики'!AA20*цены!E$13,2)</f>
        <v>0</v>
      </c>
      <c r="I11" s="84">
        <f>ROUND('общие характеристики'!AB20*цены!F$13,2)</f>
        <v>0</v>
      </c>
      <c r="J11" s="35"/>
      <c r="K11" s="59">
        <v>4</v>
      </c>
      <c r="L11" s="83">
        <f>ROUND('общие характеристики'!AC20*цены!D$20,2)</f>
        <v>0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821.03</v>
      </c>
      <c r="P11" s="35"/>
    </row>
    <row r="12" spans="2:16" ht="15.75" customHeight="1">
      <c r="B12" s="12">
        <v>5</v>
      </c>
      <c r="C12" s="37">
        <f t="shared" si="0"/>
        <v>27832.83</v>
      </c>
      <c r="E12" s="12">
        <v>5</v>
      </c>
      <c r="F12" s="83">
        <f>ROUND('общие характеристики'!Y21*цены!C$13,2)</f>
        <v>1100.4</v>
      </c>
      <c r="G12" s="83">
        <f>ROUND('общие характеристики'!Z21*цены!D$13,2)</f>
        <v>3348.5</v>
      </c>
      <c r="H12" s="83">
        <f>ROUND('общие характеристики'!AA21*цены!E$13,2)</f>
        <v>20826.72</v>
      </c>
      <c r="I12" s="84">
        <f>ROUND('общие характеристики'!AB21*цены!F$13,2)</f>
        <v>0</v>
      </c>
      <c r="J12" s="35"/>
      <c r="K12" s="59">
        <v>5</v>
      </c>
      <c r="L12" s="83">
        <f>ROUND('общие характеристики'!AC21*цены!D$20,2)</f>
        <v>938.77</v>
      </c>
      <c r="M12" s="83">
        <f>ROUND('общие характеристики'!AD21*цены!E$20,2)</f>
        <v>3.09</v>
      </c>
      <c r="N12" s="83">
        <f>ROUND('общие характеристики'!AE21*цены!F$20,2)</f>
        <v>0</v>
      </c>
      <c r="O12" s="83">
        <f>ROUND('общие характеристики'!AF21*цены!G$20,2)</f>
        <v>1615.35</v>
      </c>
      <c r="P12" s="35"/>
    </row>
    <row r="13" spans="2:16" ht="15.75" customHeight="1">
      <c r="B13" s="12">
        <v>6</v>
      </c>
      <c r="C13" s="37">
        <f t="shared" si="0"/>
        <v>128197.32</v>
      </c>
      <c r="E13" s="12">
        <v>6</v>
      </c>
      <c r="F13" s="83">
        <f>ROUND('общие характеристики'!Y22*цены!C$13,2)</f>
        <v>3286.83</v>
      </c>
      <c r="G13" s="83">
        <f>ROUND('общие характеристики'!Z22*цены!D$13,2)</f>
        <v>16707.56</v>
      </c>
      <c r="H13" s="83">
        <f>ROUND('общие характеристики'!AA22*цены!E$13,2)</f>
        <v>104394.02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2190.47</v>
      </c>
      <c r="M13" s="83">
        <f>ROUND('общие характеристики'!AD22*цены!E$20,2)</f>
        <v>3.09</v>
      </c>
      <c r="N13" s="83">
        <f>ROUND('общие характеристики'!AE22*цены!F$20,2)</f>
        <v>0</v>
      </c>
      <c r="O13" s="83">
        <f>ROUND('общие характеристики'!AF22*цены!G$20,2)</f>
        <v>1615.35</v>
      </c>
      <c r="P13" s="35"/>
    </row>
    <row r="14" spans="2:16" ht="15.75" customHeight="1">
      <c r="B14" s="12">
        <v>7</v>
      </c>
      <c r="C14" s="37">
        <f t="shared" si="0"/>
        <v>50062.5</v>
      </c>
      <c r="E14" s="12">
        <v>7</v>
      </c>
      <c r="F14" s="83">
        <f>ROUND('общие характеристики'!Y23*цены!C$13,2)</f>
        <v>0</v>
      </c>
      <c r="G14" s="83">
        <f>ROUND('общие характеристики'!Z23*цены!D$13,2)</f>
        <v>0</v>
      </c>
      <c r="H14" s="83">
        <f>ROUND('общие характеристики'!AA23*цены!E$13,2)</f>
        <v>0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0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50062.5</v>
      </c>
      <c r="P14" s="35"/>
    </row>
    <row r="15" spans="2:16" ht="15.75" customHeight="1">
      <c r="B15" s="12">
        <v>8</v>
      </c>
      <c r="C15" s="37">
        <f t="shared" si="0"/>
        <v>0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0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0</v>
      </c>
      <c r="P15" s="35"/>
    </row>
    <row r="16" spans="2:16" ht="15.75" customHeight="1">
      <c r="B16" s="12">
        <v>9</v>
      </c>
      <c r="C16" s="37">
        <f t="shared" si="0"/>
        <v>0</v>
      </c>
      <c r="E16" s="12">
        <v>9</v>
      </c>
      <c r="F16" s="83">
        <f>ROUND('общие характеристики'!Y25*цены!C$13,2)</f>
        <v>0</v>
      </c>
      <c r="G16" s="83">
        <f>ROUND('общие характеристики'!Z25*цены!D$13,2)</f>
        <v>0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0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0</v>
      </c>
      <c r="P16" s="35"/>
    </row>
    <row r="17" spans="2:16" ht="15.75" customHeight="1">
      <c r="B17" s="12">
        <v>10</v>
      </c>
      <c r="C17" s="37">
        <f t="shared" si="0"/>
        <v>0</v>
      </c>
      <c r="E17" s="12">
        <v>10</v>
      </c>
      <c r="F17" s="83">
        <f>ROUND('общие характеристики'!Y26*цены!C$13,2)</f>
        <v>0</v>
      </c>
      <c r="G17" s="83">
        <f>ROUND('общие характеристики'!Z26*цены!D$13,2)</f>
        <v>0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0</v>
      </c>
      <c r="P17" s="35"/>
    </row>
    <row r="18" spans="2:16" ht="15.75" customHeight="1">
      <c r="B18" s="12">
        <v>11</v>
      </c>
      <c r="C18" s="37">
        <f t="shared" si="0"/>
        <v>7868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1611.88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4380.94</v>
      </c>
      <c r="M18" s="83">
        <f>ROUND('общие характеристики'!AD27*цены!E$20,2)</f>
        <v>6.18</v>
      </c>
      <c r="N18" s="83">
        <f>ROUND('общие характеристики'!AE27*цены!F$20,2)</f>
        <v>0</v>
      </c>
      <c r="O18" s="83">
        <f>ROUND('общие характеристики'!AF27*цены!G$20,2)</f>
        <v>1869</v>
      </c>
      <c r="P18" s="35"/>
    </row>
    <row r="19" spans="2:16" ht="15.75" customHeight="1">
      <c r="B19" s="12">
        <v>12</v>
      </c>
      <c r="C19" s="37">
        <f t="shared" si="0"/>
        <v>1676.35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1251.7</v>
      </c>
      <c r="M19" s="83">
        <f>ROUND('общие характеристики'!AD28*цены!E$20,2)</f>
        <v>4.12</v>
      </c>
      <c r="N19" s="83">
        <f>ROUND('общие характеристики'!AE28*цены!F$20,2)</f>
        <v>0</v>
      </c>
      <c r="O19" s="83">
        <f>ROUND('общие характеристики'!AF28*цены!G$20,2)</f>
        <v>420.53</v>
      </c>
      <c r="P19" s="35"/>
    </row>
    <row r="20" spans="2:16" ht="15.75" customHeight="1">
      <c r="B20" s="12">
        <v>13</v>
      </c>
      <c r="C20" s="37">
        <f t="shared" si="0"/>
        <v>0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0</v>
      </c>
      <c r="P20" s="35"/>
    </row>
    <row r="21" spans="2:16" ht="15.75" customHeight="1">
      <c r="B21" s="12">
        <v>14</v>
      </c>
      <c r="C21" s="37">
        <f t="shared" si="0"/>
        <v>0</v>
      </c>
      <c r="E21" s="12">
        <v>14</v>
      </c>
      <c r="F21" s="83">
        <f>ROUND('общие характеристики'!Y30*цены!C$13,2)</f>
        <v>0</v>
      </c>
      <c r="G21" s="83">
        <f>ROUND('общие характеристики'!Z30*цены!D$13,2)</f>
        <v>0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1676.35</v>
      </c>
      <c r="E22" s="12">
        <v>15</v>
      </c>
      <c r="F22" s="83">
        <f>ROUND('общие характеристики'!Y31*цены!C$13,2)</f>
        <v>0</v>
      </c>
      <c r="G22" s="83">
        <f>ROUND('общие характеристики'!Z31*цены!D$13,2)</f>
        <v>0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1251.7</v>
      </c>
      <c r="M22" s="83">
        <f>ROUND('общие характеристики'!AD31*цены!E$20,2)</f>
        <v>4.12</v>
      </c>
      <c r="N22" s="83">
        <f>ROUND('общие характеристики'!AE31*цены!F$20,2)</f>
        <v>0</v>
      </c>
      <c r="O22" s="83">
        <f>ROUND('общие характеристики'!AF31*цены!G$20,2)</f>
        <v>420.53</v>
      </c>
      <c r="P22" s="35"/>
    </row>
    <row r="23" spans="2:16" ht="15.75" customHeight="1">
      <c r="B23" s="12">
        <v>16</v>
      </c>
      <c r="C23" s="37">
        <f t="shared" si="0"/>
        <v>46.73</v>
      </c>
      <c r="E23" s="12">
        <v>16</v>
      </c>
      <c r="F23" s="83">
        <f>ROUND('общие характеристики'!Y32*цены!C$13,2)</f>
        <v>0</v>
      </c>
      <c r="G23" s="83">
        <f>ROUND('общие характеристики'!Z32*цены!D$13,2)</f>
        <v>0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46.73</v>
      </c>
      <c r="P23" s="35"/>
    </row>
    <row r="24" spans="2:16" ht="15.75" customHeight="1">
      <c r="B24" s="12">
        <v>17</v>
      </c>
      <c r="C24" s="37">
        <f t="shared" si="0"/>
        <v>0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0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0</v>
      </c>
      <c r="P24" s="35"/>
    </row>
    <row r="25" spans="2:16" ht="15.75" customHeight="1">
      <c r="B25" s="12">
        <v>18</v>
      </c>
      <c r="C25" s="37">
        <f t="shared" si="0"/>
        <v>0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0</v>
      </c>
      <c r="P25" s="35"/>
    </row>
    <row r="26" spans="2:16" ht="15.75" customHeight="1">
      <c r="B26" s="12">
        <v>19</v>
      </c>
      <c r="C26" s="37">
        <f t="shared" si="0"/>
        <v>0</v>
      </c>
      <c r="E26" s="12">
        <v>19</v>
      </c>
      <c r="F26" s="83">
        <f>ROUND('общие характеристики'!Y35*цены!C$13,2)</f>
        <v>0</v>
      </c>
      <c r="G26" s="83">
        <f>ROUND('общие характеристики'!Z35*цены!D$13,2)</f>
        <v>0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0</v>
      </c>
      <c r="P26" s="35"/>
    </row>
    <row r="27" spans="2:16" ht="15.75" customHeight="1">
      <c r="B27" s="12">
        <v>20</v>
      </c>
      <c r="C27" s="37">
        <f t="shared" si="0"/>
        <v>0</v>
      </c>
      <c r="E27" s="12">
        <v>20</v>
      </c>
      <c r="F27" s="83">
        <f>ROUND('общие характеристики'!Y36*цены!C$13,2)</f>
        <v>0</v>
      </c>
      <c r="G27" s="83">
        <f>ROUND('общие характеристики'!Z36*цены!D$13,2)</f>
        <v>0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0</v>
      </c>
      <c r="P27" s="35"/>
    </row>
    <row r="28" spans="2:16" ht="15.75" customHeight="1">
      <c r="B28" s="12">
        <v>21</v>
      </c>
      <c r="C28" s="37">
        <f t="shared" si="0"/>
        <v>0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0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0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0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0</v>
      </c>
      <c r="P34" s="35"/>
    </row>
    <row r="35" spans="2:16" ht="15.75" customHeight="1">
      <c r="B35" s="12">
        <v>28</v>
      </c>
      <c r="C35" s="37">
        <f t="shared" si="0"/>
        <v>0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0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0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42524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25" t="s">
        <v>170</v>
      </c>
      <c r="C4" s="326"/>
      <c r="D4" s="327"/>
      <c r="E4" s="328" t="s">
        <v>51</v>
      </c>
      <c r="F4" s="329"/>
      <c r="G4" s="329"/>
      <c r="H4" s="328" t="s">
        <v>70</v>
      </c>
      <c r="I4" s="330"/>
    </row>
    <row r="5" spans="1:14" s="24" customFormat="1" ht="78" customHeight="1" thickBot="1">
      <c r="A5" s="62"/>
      <c r="B5" s="340" t="s">
        <v>66</v>
      </c>
      <c r="C5" s="341"/>
      <c r="D5" s="40" t="s">
        <v>50</v>
      </c>
      <c r="E5" s="66" t="s">
        <v>52</v>
      </c>
      <c r="F5" s="42" t="s">
        <v>53</v>
      </c>
      <c r="G5" s="44" t="s">
        <v>57</v>
      </c>
      <c r="H5" s="338" t="s">
        <v>82</v>
      </c>
      <c r="I5" s="339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79" t="s">
        <v>3</v>
      </c>
      <c r="I7" s="182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0" t="s">
        <v>4</v>
      </c>
      <c r="I8" s="183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79" t="s">
        <v>117</v>
      </c>
      <c r="I9" s="182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31" t="s">
        <v>60</v>
      </c>
      <c r="D10" s="332"/>
      <c r="E10" s="332"/>
      <c r="F10" s="333"/>
      <c r="H10" s="179" t="s">
        <v>5</v>
      </c>
      <c r="I10" s="182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36" t="s">
        <v>31</v>
      </c>
      <c r="D11" s="334" t="s">
        <v>170</v>
      </c>
      <c r="E11" s="335" t="s">
        <v>51</v>
      </c>
      <c r="F11" s="337" t="s">
        <v>71</v>
      </c>
      <c r="G11" s="52"/>
      <c r="H11" s="179" t="s">
        <v>6</v>
      </c>
      <c r="I11" s="182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36"/>
      <c r="D12" s="334"/>
      <c r="E12" s="335"/>
      <c r="F12" s="337"/>
      <c r="H12" s="179" t="s">
        <v>7</v>
      </c>
      <c r="I12" s="182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0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124.2</v>
      </c>
      <c r="F13" s="55">
        <f>ROUND($D13+$E13,2)</f>
        <v>124.2</v>
      </c>
      <c r="H13" s="181" t="s">
        <v>8</v>
      </c>
      <c r="I13" s="184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41.4</v>
      </c>
      <c r="F14" s="55">
        <f aca="true" t="shared" si="2" ref="F14:F77">ROUND($D14+$E14,2)</f>
        <v>41.4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207</v>
      </c>
      <c r="F15" s="55">
        <f t="shared" si="2"/>
        <v>207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124.2</v>
      </c>
      <c r="F16" s="55">
        <f t="shared" si="2"/>
        <v>124.2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1282.25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165.6</v>
      </c>
      <c r="F17" s="55">
        <f t="shared" si="2"/>
        <v>1447.85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207</v>
      </c>
      <c r="F18" s="55">
        <f t="shared" si="2"/>
        <v>207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24840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8901</v>
      </c>
      <c r="F19" s="55">
        <f t="shared" si="2"/>
        <v>33741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5">
        <f t="shared" si="2"/>
        <v>0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5">
        <f t="shared" si="2"/>
        <v>0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5">
        <f t="shared" si="2"/>
        <v>0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2564.5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289.8</v>
      </c>
      <c r="F23" s="55">
        <f t="shared" si="2"/>
        <v>2854.3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937.25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82.8</v>
      </c>
      <c r="F24" s="55">
        <f t="shared" si="2"/>
        <v>1020.05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5">
        <f t="shared" si="2"/>
        <v>0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937.25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82.8</v>
      </c>
      <c r="F27" s="55">
        <f t="shared" si="2"/>
        <v>1020.05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1092.5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5">
        <f t="shared" si="2"/>
        <v>1092.5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0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5">
        <f t="shared" si="2"/>
        <v>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5">
        <f t="shared" si="2"/>
        <v>0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0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0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69" t="s">
        <v>10</v>
      </c>
    </row>
    <row r="3" spans="1:3" ht="12.75" customHeight="1">
      <c r="A3" s="9" t="s">
        <v>159</v>
      </c>
      <c r="B3" s="8" t="s">
        <v>4</v>
      </c>
      <c r="C3" s="169" t="s">
        <v>9</v>
      </c>
    </row>
    <row r="4" spans="2:3" ht="12.75" customHeight="1">
      <c r="B4" s="8" t="s">
        <v>117</v>
      </c>
      <c r="C4" s="169" t="s">
        <v>107</v>
      </c>
    </row>
    <row r="5" spans="2:3" ht="12.75" customHeight="1">
      <c r="B5" s="8" t="s">
        <v>5</v>
      </c>
      <c r="C5" s="169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1"/>
  <sheetViews>
    <sheetView tabSelected="1" zoomScale="70" zoomScaleNormal="70" workbookViewId="0" topLeftCell="A1">
      <selection activeCell="G18" sqref="G18:G19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8" customFormat="1" ht="32.25" customHeight="1">
      <c r="A2" s="147"/>
      <c r="B2" s="348" t="s">
        <v>125</v>
      </c>
      <c r="C2" s="348"/>
      <c r="D2" s="348"/>
      <c r="E2" s="348"/>
      <c r="F2" s="348"/>
      <c r="G2" s="348"/>
      <c r="H2" s="348"/>
      <c r="I2" s="348"/>
      <c r="J2" s="348"/>
      <c r="K2" s="348"/>
      <c r="L2" s="147"/>
    </row>
    <row r="3" spans="2:12" s="199" customFormat="1" ht="23.25" customHeight="1">
      <c r="B3" s="349" t="s">
        <v>126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2:12" s="199" customFormat="1" ht="118.5" customHeight="1">
      <c r="B4" s="350" t="s">
        <v>127</v>
      </c>
      <c r="C4" s="350"/>
      <c r="D4" s="350"/>
      <c r="E4" s="350"/>
      <c r="F4" s="350"/>
      <c r="G4" s="350"/>
      <c r="H4" s="350"/>
      <c r="I4" s="350"/>
      <c r="J4" s="350"/>
      <c r="K4" s="350"/>
      <c r="L4" s="200"/>
    </row>
    <row r="5" spans="2:12" s="201" customFormat="1" ht="27.75" customHeight="1">
      <c r="B5" s="342" t="s">
        <v>128</v>
      </c>
      <c r="C5" s="342"/>
      <c r="D5" s="342"/>
      <c r="E5" s="202">
        <f>'общие характеристики'!$AK$13</f>
        <v>509272.89599999995</v>
      </c>
      <c r="F5" s="343" t="s">
        <v>129</v>
      </c>
      <c r="G5" s="343"/>
      <c r="H5" s="343"/>
      <c r="I5" s="343"/>
      <c r="J5" s="203"/>
      <c r="K5" s="203"/>
      <c r="L5" s="203"/>
    </row>
    <row r="6" spans="1:11" s="148" customFormat="1" ht="19.5" customHeight="1">
      <c r="A6" s="147"/>
      <c r="B6" s="149" t="s">
        <v>294</v>
      </c>
      <c r="C6" s="147"/>
      <c r="D6" s="150"/>
      <c r="E6" s="150"/>
      <c r="F6" s="150"/>
      <c r="G6" s="150"/>
      <c r="H6" s="150"/>
      <c r="I6" s="150"/>
      <c r="J6" s="150"/>
      <c r="K6" s="150"/>
    </row>
    <row r="7" spans="2:11" s="148" customFormat="1" ht="16.5" customHeight="1">
      <c r="B7" s="149" t="s">
        <v>180</v>
      </c>
      <c r="D7" s="152"/>
      <c r="E7" s="151"/>
      <c r="F7" s="151"/>
      <c r="G7" s="151"/>
      <c r="H7" s="151"/>
      <c r="I7" s="151"/>
      <c r="J7" s="151"/>
      <c r="K7" s="151"/>
    </row>
    <row r="8" spans="4:9" ht="9" customHeight="1" thickBot="1">
      <c r="D8" s="204"/>
      <c r="E8" s="205"/>
      <c r="F8" s="14"/>
      <c r="I8" s="206"/>
    </row>
    <row r="9" spans="2:22" ht="19.5" thickBot="1">
      <c r="B9" s="351" t="s">
        <v>112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3"/>
      <c r="S9" s="351" t="s">
        <v>115</v>
      </c>
      <c r="T9" s="352"/>
      <c r="U9" s="352"/>
      <c r="V9" s="353"/>
    </row>
    <row r="10" spans="2:22" s="17" customFormat="1" ht="11.25" customHeight="1">
      <c r="B10" s="144">
        <v>1</v>
      </c>
      <c r="C10" s="144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  <c r="J10" s="144">
        <v>9</v>
      </c>
      <c r="K10" s="144">
        <v>10</v>
      </c>
      <c r="L10" s="144">
        <v>11</v>
      </c>
      <c r="M10" s="144">
        <v>12</v>
      </c>
      <c r="N10" s="144">
        <v>13</v>
      </c>
      <c r="O10" s="144">
        <v>14</v>
      </c>
      <c r="P10" s="144">
        <v>15</v>
      </c>
      <c r="Q10" s="144">
        <v>16</v>
      </c>
      <c r="R10" s="144">
        <v>17</v>
      </c>
      <c r="S10" s="144">
        <v>18</v>
      </c>
      <c r="T10" s="144">
        <v>19</v>
      </c>
      <c r="U10" s="144">
        <v>20</v>
      </c>
      <c r="V10" s="144">
        <v>21</v>
      </c>
    </row>
    <row r="11" spans="2:22" ht="60.75" customHeight="1">
      <c r="B11" s="361" t="s">
        <v>31</v>
      </c>
      <c r="C11" s="355" t="s">
        <v>2</v>
      </c>
      <c r="D11" s="355" t="s">
        <v>118</v>
      </c>
      <c r="E11" s="344" t="s">
        <v>119</v>
      </c>
      <c r="F11" s="355" t="s">
        <v>120</v>
      </c>
      <c r="G11" s="355" t="s">
        <v>121</v>
      </c>
      <c r="H11" s="355" t="s">
        <v>175</v>
      </c>
      <c r="I11" s="355" t="s">
        <v>179</v>
      </c>
      <c r="J11" s="355" t="s">
        <v>13</v>
      </c>
      <c r="K11" s="355" t="s">
        <v>28</v>
      </c>
      <c r="L11" s="355" t="s">
        <v>36</v>
      </c>
      <c r="M11" s="355" t="s">
        <v>43</v>
      </c>
      <c r="N11" s="355" t="s">
        <v>42</v>
      </c>
      <c r="O11" s="344" t="s">
        <v>110</v>
      </c>
      <c r="P11" s="344" t="s">
        <v>39</v>
      </c>
      <c r="Q11" s="344" t="s">
        <v>114</v>
      </c>
      <c r="R11" s="346" t="s">
        <v>35</v>
      </c>
      <c r="S11" s="354" t="s">
        <v>116</v>
      </c>
      <c r="T11" s="355"/>
      <c r="U11" s="355"/>
      <c r="V11" s="356"/>
    </row>
    <row r="12" spans="2:22" s="18" customFormat="1" ht="62.25" customHeight="1">
      <c r="B12" s="361"/>
      <c r="C12" s="355"/>
      <c r="D12" s="355"/>
      <c r="E12" s="34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5"/>
      <c r="Q12" s="345"/>
      <c r="R12" s="347"/>
      <c r="S12" s="357" t="s">
        <v>87</v>
      </c>
      <c r="T12" s="344" t="s">
        <v>89</v>
      </c>
      <c r="U12" s="344" t="s">
        <v>88</v>
      </c>
      <c r="V12" s="346" t="s">
        <v>90</v>
      </c>
    </row>
    <row r="13" spans="2:22" s="18" customFormat="1" ht="45" customHeight="1">
      <c r="B13" s="361"/>
      <c r="C13" s="355"/>
      <c r="D13" s="355"/>
      <c r="E13" s="359"/>
      <c r="F13" s="355"/>
      <c r="G13" s="355"/>
      <c r="H13" s="355"/>
      <c r="I13" s="355"/>
      <c r="J13" s="355"/>
      <c r="K13" s="355"/>
      <c r="L13" s="355"/>
      <c r="M13" s="145" t="s">
        <v>30</v>
      </c>
      <c r="N13" s="145" t="s">
        <v>30</v>
      </c>
      <c r="O13" s="359"/>
      <c r="P13" s="359"/>
      <c r="Q13" s="359"/>
      <c r="R13" s="360"/>
      <c r="S13" s="358"/>
      <c r="T13" s="345"/>
      <c r="U13" s="345"/>
      <c r="V13" s="347"/>
    </row>
    <row r="14" spans="2:22" s="17" customFormat="1" ht="15.75" customHeight="1" thickBot="1">
      <c r="B14" s="154"/>
      <c r="C14" s="155"/>
      <c r="D14" s="155"/>
      <c r="E14" s="155"/>
      <c r="F14" s="155"/>
      <c r="G14" s="155"/>
      <c r="H14" s="155"/>
      <c r="I14" s="155"/>
      <c r="J14" s="155" t="s">
        <v>38</v>
      </c>
      <c r="K14" s="155"/>
      <c r="L14" s="155" t="s">
        <v>37</v>
      </c>
      <c r="M14" s="155"/>
      <c r="N14" s="155"/>
      <c r="O14" s="155" t="s">
        <v>44</v>
      </c>
      <c r="P14" s="156" t="s">
        <v>44</v>
      </c>
      <c r="Q14" s="156" t="s">
        <v>20</v>
      </c>
      <c r="R14" s="157" t="s">
        <v>20</v>
      </c>
      <c r="S14" s="158"/>
      <c r="T14" s="159"/>
      <c r="U14" s="159"/>
      <c r="V14" s="160"/>
    </row>
    <row r="15" spans="2:22" s="17" customFormat="1" ht="20.25" customHeight="1" thickBo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5">
        <f>SUM(O16:O111)</f>
        <v>45</v>
      </c>
      <c r="P15" s="176">
        <f>SUM(P16:P111)</f>
        <v>698</v>
      </c>
      <c r="Q15" s="176">
        <f>SUM(Q16:Q111)</f>
        <v>12275</v>
      </c>
      <c r="R15" s="177">
        <f>SUM(R16:R111)</f>
        <v>35</v>
      </c>
      <c r="S15" s="172"/>
      <c r="T15" s="173"/>
      <c r="U15" s="173"/>
      <c r="V15" s="174"/>
    </row>
    <row r="16" spans="2:22" s="235" customFormat="1" ht="25.5">
      <c r="B16" s="153">
        <v>1</v>
      </c>
      <c r="C16" s="207" t="str">
        <f>'общие характеристики'!C17</f>
        <v>ФТК</v>
      </c>
      <c r="D16" s="207" t="str">
        <f>'общие характеристики'!D17</f>
        <v>АТСК50/200м</v>
      </c>
      <c r="E16" s="208" t="str">
        <f>'общие характеристики'!E17</f>
        <v>5114273</v>
      </c>
      <c r="F16" s="207" t="str">
        <f>'общие характеристики'!F17</f>
        <v>координатные</v>
      </c>
      <c r="G16" s="207" t="str">
        <f>'общие характеристики'!G17</f>
        <v>Болгария</v>
      </c>
      <c r="H16" s="207">
        <f>'общие характеристики'!H17</f>
        <v>33769</v>
      </c>
      <c r="I16" s="207">
        <f>'общие характеристики'!I17</f>
        <v>1983</v>
      </c>
      <c r="J16" s="207" t="str">
        <f>'общие характеристики'!J17</f>
        <v>Тюменская область,Нижнетавдинский район,с.Нижняя Тавда,ул.Ленина,28</v>
      </c>
      <c r="K16" s="207" t="str">
        <f>'общие характеристики'!K17</f>
        <v>координатная</v>
      </c>
      <c r="L16" s="207">
        <f>'общие характеристики'!L17</f>
        <v>100</v>
      </c>
      <c r="M16" s="209" t="str">
        <f>'общие характеристики'!M17</f>
        <v>МКС 20х10х6</v>
      </c>
      <c r="N16" s="209" t="str">
        <f>'общие характеристики'!N17</f>
        <v>Болгария</v>
      </c>
      <c r="O16" s="210">
        <f>'общие характеристики'!O17</f>
        <v>3</v>
      </c>
      <c r="P16" s="211">
        <f>'общие характеристики'!P17</f>
        <v>26</v>
      </c>
      <c r="Q16" s="211">
        <f>'общие характеристики'!Q17</f>
        <v>150</v>
      </c>
      <c r="R16" s="212">
        <f>'общие характеристики'!R17</f>
        <v>0</v>
      </c>
      <c r="S16" s="213" t="str">
        <f>'общие характеристики'!AM17</f>
        <v>Березовский Андрей Юрьевич</v>
      </c>
      <c r="T16" s="208" t="str">
        <f>'общие характеристики'!AN17</f>
        <v>Руководитель УМГОС Нижнетавдинский ЛТЦ</v>
      </c>
      <c r="U16" s="208" t="str">
        <f>'общие характеристики'!AO17</f>
        <v>89026244989</v>
      </c>
      <c r="V16" s="214" t="str">
        <f>'общие характеристики'!AP17</f>
        <v>berezovskiy-ayu@ural.ru</v>
      </c>
    </row>
    <row r="17" spans="2:22" s="235" customFormat="1" ht="25.5">
      <c r="B17" s="153">
        <v>2</v>
      </c>
      <c r="C17" s="207" t="str">
        <f>'общие характеристики'!C18</f>
        <v>ФТК</v>
      </c>
      <c r="D17" s="207" t="str">
        <f>'общие характеристики'!D18</f>
        <v>АТСК50/200</v>
      </c>
      <c r="E17" s="208" t="str">
        <f>'общие характеристики'!E18</f>
        <v>5139232</v>
      </c>
      <c r="F17" s="207" t="str">
        <f>'общие характеристики'!F18</f>
        <v>координатные</v>
      </c>
      <c r="G17" s="207" t="str">
        <f>'общие характеристики'!G18</f>
        <v>Болгария</v>
      </c>
      <c r="H17" s="207">
        <f>'общие характеристики'!H18</f>
        <v>29374</v>
      </c>
      <c r="I17" s="207">
        <f>'общие характеристики'!I18</f>
        <v>1980</v>
      </c>
      <c r="J17" s="207" t="str">
        <f>'общие характеристики'!J18</f>
        <v>Тюменская область,Нижнетавдинский район,с.Нижняя Тавда,ул.Ленина,28</v>
      </c>
      <c r="K17" s="207" t="str">
        <f>'общие характеристики'!K18</f>
        <v>координатная</v>
      </c>
      <c r="L17" s="207">
        <f>'общие характеристики'!L18</f>
        <v>50</v>
      </c>
      <c r="M17" s="209" t="str">
        <f>'общие характеристики'!M18</f>
        <v>МКС 20х10х3</v>
      </c>
      <c r="N17" s="209" t="str">
        <f>'общие характеристики'!N18</f>
        <v>Болгария</v>
      </c>
      <c r="O17" s="210">
        <f>'общие характеристики'!O18</f>
        <v>1</v>
      </c>
      <c r="P17" s="211">
        <f>'общие характеристики'!P18</f>
        <v>5</v>
      </c>
      <c r="Q17" s="211">
        <f>'общие характеристики'!Q18</f>
        <v>50</v>
      </c>
      <c r="R17" s="212">
        <f>'общие характеристики'!R18</f>
        <v>0</v>
      </c>
      <c r="S17" s="213" t="str">
        <f>'общие характеристики'!AM18</f>
        <v>Гребенщиков Сергей Владиславович</v>
      </c>
      <c r="T17" s="208" t="str">
        <f>'общие характеристики'!AN18</f>
        <v>Начальник УТУ Нижнетавдинский ЛТЦ</v>
      </c>
      <c r="U17" s="208" t="str">
        <f>'общие характеристики'!AO18</f>
        <v>890887921785</v>
      </c>
      <c r="V17" s="214" t="str">
        <f>'общие характеристики'!AP18</f>
        <v>grebenshhikov-sv@ural.rt.ru</v>
      </c>
    </row>
    <row r="18" spans="2:22" s="235" customFormat="1" ht="25.5">
      <c r="B18" s="153">
        <v>3</v>
      </c>
      <c r="C18" s="207" t="str">
        <f>'общие характеристики'!C19</f>
        <v>ФТК</v>
      </c>
      <c r="D18" s="207" t="str">
        <f>'общие характеристики'!D19</f>
        <v>АТСК50/200</v>
      </c>
      <c r="E18" s="208" t="str">
        <f>'общие характеристики'!E19</f>
        <v>5147392</v>
      </c>
      <c r="F18" s="207" t="str">
        <f>'общие характеристики'!F19</f>
        <v>координатные</v>
      </c>
      <c r="G18" s="207" t="str">
        <f>'общие характеристики'!G19</f>
        <v>Болгария</v>
      </c>
      <c r="H18" s="207">
        <f>'общие характеристики'!H19</f>
        <v>30987</v>
      </c>
      <c r="I18" s="207">
        <f>'общие характеристики'!I19</f>
        <v>1977</v>
      </c>
      <c r="J18" s="207" t="str">
        <f>'общие характеристики'!J19</f>
        <v>Тюменская обл., Нижнетавдинский р-н, с. Черепаново, ул. Советская, 12, 1 этаж</v>
      </c>
      <c r="K18" s="207" t="str">
        <f>'общие характеристики'!K19</f>
        <v>координатная</v>
      </c>
      <c r="L18" s="207">
        <f>'общие характеристики'!L19</f>
        <v>50</v>
      </c>
      <c r="M18" s="209" t="str">
        <f>'общие характеристики'!M19</f>
        <v>МКС 20х20х3</v>
      </c>
      <c r="N18" s="209" t="str">
        <f>'общие характеристики'!N19</f>
        <v>Болгария</v>
      </c>
      <c r="O18" s="210">
        <f>'общие характеристики'!O19</f>
        <v>3</v>
      </c>
      <c r="P18" s="211">
        <f>'общие характеристики'!P19</f>
        <v>36</v>
      </c>
      <c r="Q18" s="211">
        <f>'общие характеристики'!Q19</f>
        <v>250</v>
      </c>
      <c r="R18" s="212">
        <f>'общие характеристики'!R19</f>
        <v>7</v>
      </c>
      <c r="S18" s="213" t="str">
        <f>'общие характеристики'!AM19</f>
        <v>Янбиков Ильяр Фанилевич</v>
      </c>
      <c r="T18" s="208" t="str">
        <f>'общие характеристики'!AN19</f>
        <v>Начальник участка</v>
      </c>
      <c r="U18" s="208" t="str">
        <f>'общие характеристики'!AO19</f>
        <v>83452599623</v>
      </c>
      <c r="V18" s="214" t="str">
        <f>'общие характеристики'!AP19</f>
        <v>yanbikov-if@ural.rt.ru</v>
      </c>
    </row>
    <row r="19" spans="2:22" s="235" customFormat="1" ht="15">
      <c r="B19" s="153">
        <v>4</v>
      </c>
      <c r="C19" s="207" t="str">
        <f>'общие характеристики'!C20</f>
        <v>ФТК</v>
      </c>
      <c r="D19" s="207" t="str">
        <f>'общие характеристики'!D20</f>
        <v>АТСК 50/200</v>
      </c>
      <c r="E19" s="208" t="str">
        <f>'общие характеристики'!E20</f>
        <v>5077949</v>
      </c>
      <c r="F19" s="207" t="str">
        <f>'общие характеристики'!F20</f>
        <v>координатные</v>
      </c>
      <c r="G19" s="207" t="str">
        <f>'общие характеристики'!G20</f>
        <v>СССР</v>
      </c>
      <c r="H19" s="207">
        <f>'общие характеристики'!H20</f>
        <v>1981</v>
      </c>
      <c r="I19" s="207">
        <f>'общие характеристики'!I20</f>
        <v>1980</v>
      </c>
      <c r="J19" s="207" t="str">
        <f>'общие характеристики'!J20</f>
        <v>Курганская обл., Варгашинский р-н. с.Варгаши</v>
      </c>
      <c r="K19" s="207" t="str">
        <f>'общие характеристики'!K20</f>
        <v>координатные</v>
      </c>
      <c r="L19" s="207">
        <f>'общие характеристики'!L20</f>
        <v>100</v>
      </c>
      <c r="M19" s="209" t="str">
        <f>'общие характеристики'!M20</f>
        <v>МКС 20х10х6</v>
      </c>
      <c r="N19" s="209" t="str">
        <f>'общие характеристики'!N20</f>
        <v>СССР</v>
      </c>
      <c r="O19" s="210">
        <f>'общие характеристики'!O20</f>
        <v>2</v>
      </c>
      <c r="P19" s="211">
        <f>'общие характеристики'!P20</f>
        <v>27</v>
      </c>
      <c r="Q19" s="211">
        <f>'общие характеристики'!Q20</f>
        <v>150</v>
      </c>
      <c r="R19" s="212">
        <f>'общие характеристики'!R20</f>
        <v>0</v>
      </c>
      <c r="S19" s="213" t="str">
        <f>'общие характеристики'!AM20</f>
        <v>Сабиров Радик Наилович</v>
      </c>
      <c r="T19" s="208" t="str">
        <f>'общие характеристики'!AN20</f>
        <v>Начальник ЛТЦ</v>
      </c>
      <c r="U19" s="208" t="str">
        <f>'общие характеристики'!AO20</f>
        <v>83523321094</v>
      </c>
      <c r="V19" s="214" t="str">
        <f>'общие характеристики'!AP20</f>
        <v>sabirov-rn@ural.rt.ru</v>
      </c>
    </row>
    <row r="20" spans="2:22" s="235" customFormat="1" ht="25.5">
      <c r="B20" s="153">
        <v>5</v>
      </c>
      <c r="C20" s="207" t="str">
        <f>'общие характеристики'!C21</f>
        <v>ФТК</v>
      </c>
      <c r="D20" s="207" t="str">
        <f>'общие характеристики'!D21</f>
        <v>АТСК 50/200 (50NN)</v>
      </c>
      <c r="E20" s="208" t="str">
        <f>'общие характеристики'!E21</f>
        <v>5055369</v>
      </c>
      <c r="F20" s="207" t="str">
        <f>'общие характеристики'!F21</f>
        <v>Координатная</v>
      </c>
      <c r="G20" s="207" t="str">
        <f>'общие характеристики'!G21</f>
        <v>СССР</v>
      </c>
      <c r="H20" s="207">
        <f>'общие характеристики'!H21</f>
        <v>1984</v>
      </c>
      <c r="I20" s="207">
        <f>'общие характеристики'!I21</f>
        <v>1983</v>
      </c>
      <c r="J20" s="207" t="str">
        <f>'общие характеристики'!J21</f>
        <v>Курганская обл, Притобольный р-н, д. Осиновка,Центральная,д.11</v>
      </c>
      <c r="K20" s="207" t="str">
        <f>'общие характеристики'!K21</f>
        <v>координатная</v>
      </c>
      <c r="L20" s="207">
        <f>'общие характеристики'!L21</f>
        <v>50</v>
      </c>
      <c r="M20" s="209" t="str">
        <f>'общие характеристики'!M21</f>
        <v>МКС 20х20х3</v>
      </c>
      <c r="N20" s="209" t="str">
        <f>'общие характеристики'!N21</f>
        <v>СССР</v>
      </c>
      <c r="O20" s="210">
        <f>'общие характеристики'!O21</f>
        <v>1</v>
      </c>
      <c r="P20" s="211">
        <f>'общие характеристики'!P21</f>
        <v>25</v>
      </c>
      <c r="Q20" s="211">
        <f>'общие характеристики'!Q21</f>
        <v>180</v>
      </c>
      <c r="R20" s="212">
        <f>'общие характеристики'!R21</f>
        <v>3</v>
      </c>
      <c r="S20" s="213" t="str">
        <f>'общие характеристики'!AM21</f>
        <v>Пятков Евгений Алексеевич</v>
      </c>
      <c r="T20" s="208" t="str">
        <f>'общие характеристики'!AN21</f>
        <v>Ведущий инженер, ЛТЦ Притобольный р-н</v>
      </c>
      <c r="U20" s="208" t="str">
        <f>'общие характеристики'!AO21</f>
        <v>89080097914</v>
      </c>
      <c r="V20" s="214" t="str">
        <f>'общие характеристики'!AP21</f>
        <v>pyatkov-ea@ur.rt.ru</v>
      </c>
    </row>
    <row r="21" spans="2:22" s="235" customFormat="1" ht="15">
      <c r="B21" s="153">
        <v>6</v>
      </c>
      <c r="C21" s="207" t="str">
        <f>'общие характеристики'!C22</f>
        <v>ФТК</v>
      </c>
      <c r="D21" s="207" t="str">
        <f>'общие характеристики'!D22</f>
        <v>АТСК50/200</v>
      </c>
      <c r="E21" s="208" t="str">
        <f>'общие характеристики'!E22</f>
        <v>5072685</v>
      </c>
      <c r="F21" s="207" t="str">
        <f>'общие характеристики'!F22</f>
        <v>координатные</v>
      </c>
      <c r="G21" s="207" t="str">
        <f>'общие характеристики'!G22</f>
        <v>Болгария</v>
      </c>
      <c r="H21" s="207">
        <f>'общие характеристики'!H22</f>
        <v>32131</v>
      </c>
      <c r="I21" s="207">
        <f>'общие характеристики'!I22</f>
        <v>1987</v>
      </c>
      <c r="J21" s="207" t="str">
        <f>'общие характеристики'!J22</f>
        <v>Курганская обл., Притобольный р-н, с. Межборное</v>
      </c>
      <c r="K21" s="207" t="str">
        <f>'общие характеристики'!K22</f>
        <v>координатная</v>
      </c>
      <c r="L21" s="207">
        <f>'общие характеристики'!L22</f>
        <v>200</v>
      </c>
      <c r="M21" s="209" t="str">
        <f>'общие характеристики'!M22</f>
        <v>МКС 20х20х3</v>
      </c>
      <c r="N21" s="209" t="str">
        <f>'общие характеристики'!N22</f>
        <v>Болгария</v>
      </c>
      <c r="O21" s="210">
        <f>'общие характеристики'!O22</f>
        <v>3</v>
      </c>
      <c r="P21" s="211">
        <f>'общие характеристики'!P22</f>
        <v>36</v>
      </c>
      <c r="Q21" s="211">
        <f>'общие характеристики'!Q22</f>
        <v>250</v>
      </c>
      <c r="R21" s="212">
        <f>'общие характеристики'!R22</f>
        <v>0</v>
      </c>
      <c r="S21" s="213" t="str">
        <f>'общие характеристики'!AM22</f>
        <v>Пятков Евгений Алексеевич</v>
      </c>
      <c r="T21" s="208" t="str">
        <f>'общие характеристики'!AN22</f>
        <v>Ведущий инженер, ЛТЦ Притобольный р-н</v>
      </c>
      <c r="U21" s="208" t="str">
        <f>'общие характеристики'!AO22</f>
        <v>8523993061,89080097914</v>
      </c>
      <c r="V21" s="214" t="str">
        <f>'общие характеристики'!AP22</f>
        <v>pyatkov-ea@ural.rt.ru</v>
      </c>
    </row>
    <row r="22" spans="2:22" s="235" customFormat="1" ht="15">
      <c r="B22" s="153">
        <v>7</v>
      </c>
      <c r="C22" s="207" t="str">
        <f>'общие характеристики'!C23</f>
        <v>ФТК</v>
      </c>
      <c r="D22" s="207" t="str">
        <f>'общие характеристики'!D23</f>
        <v>АТСК 100/2000</v>
      </c>
      <c r="E22" s="208" t="str">
        <f>'общие характеристики'!E23</f>
        <v>5076223</v>
      </c>
      <c r="F22" s="207" t="str">
        <f>'общие характеристики'!F23</f>
        <v>координатная</v>
      </c>
      <c r="G22" s="207" t="str">
        <f>'общие характеристики'!G23</f>
        <v>Венгрия</v>
      </c>
      <c r="H22" s="207">
        <f>'общие характеристики'!H23</f>
        <v>1984</v>
      </c>
      <c r="I22" s="207">
        <f>'общие характеристики'!I23</f>
        <v>1983</v>
      </c>
      <c r="J22" s="207" t="str">
        <f>'общие характеристики'!J23</f>
        <v>Курганская обл. с.Частоозерье ул.Ленина 24</v>
      </c>
      <c r="K22" s="207" t="str">
        <f>'общие характеристики'!K23</f>
        <v>координатная</v>
      </c>
      <c r="L22" s="207">
        <f>'общие характеристики'!L23</f>
        <v>900</v>
      </c>
      <c r="M22" s="209" t="str">
        <f>'общие характеристики'!M23</f>
        <v>МКС 20х10х6</v>
      </c>
      <c r="N22" s="209" t="str">
        <f>'общие характеристики'!N23</f>
        <v>Венгрия</v>
      </c>
      <c r="O22" s="210">
        <f>'общие характеристики'!O23</f>
        <v>27</v>
      </c>
      <c r="P22" s="211">
        <f>'общие характеристики'!P23</f>
        <v>489</v>
      </c>
      <c r="Q22" s="211">
        <f>'общие характеристики'!Q23</f>
        <v>10745</v>
      </c>
      <c r="R22" s="212">
        <f>'общие характеристики'!R23</f>
        <v>0</v>
      </c>
      <c r="S22" s="213" t="str">
        <f>'общие характеристики'!AM23</f>
        <v>Васильев Василий Викторович</v>
      </c>
      <c r="T22" s="208" t="str">
        <f>'общие характеристики'!AN23</f>
        <v>начальник УТУ №2 ЛТЦ Макушинского района</v>
      </c>
      <c r="U22" s="208" t="str">
        <f>'общие характеристики'!AO23</f>
        <v>89080091923</v>
      </c>
      <c r="V22" s="214" t="str">
        <f>'общие характеристики'!AP23</f>
        <v>vasilev-vv@ural.rt.ru</v>
      </c>
    </row>
    <row r="23" spans="2:22" s="235" customFormat="1" ht="25.5">
      <c r="B23" s="153">
        <v>8</v>
      </c>
      <c r="C23" s="207" t="str">
        <f>'общие характеристики'!C24</f>
        <v>ФТК</v>
      </c>
      <c r="D23" s="207" t="str">
        <f>'общие характеристики'!D24</f>
        <v>статив расширения АТСК</v>
      </c>
      <c r="E23" s="208" t="str">
        <f>'общие характеристики'!E24</f>
        <v>5080271</v>
      </c>
      <c r="F23" s="207" t="str">
        <f>'общие характеристики'!F24</f>
        <v>координатная</v>
      </c>
      <c r="G23" s="207" t="str">
        <f>'общие характеристики'!G24</f>
        <v>Венгрия</v>
      </c>
      <c r="H23" s="207">
        <f>'общие характеристики'!H24</f>
        <v>1984</v>
      </c>
      <c r="I23" s="207">
        <f>'общие характеристики'!I24</f>
        <v>1983</v>
      </c>
      <c r="J23" s="207" t="str">
        <f>'общие характеристики'!J24</f>
        <v>Курганская обл. с.Частоозерье ул.Ленина 24</v>
      </c>
      <c r="K23" s="207" t="str">
        <f>'общие характеристики'!K24</f>
        <v>координатная</v>
      </c>
      <c r="L23" s="207">
        <f>'общие характеристики'!L24</f>
        <v>0</v>
      </c>
      <c r="M23" s="209" t="str">
        <f>'общие характеристики'!M24</f>
        <v>МКС 10х10х12</v>
      </c>
      <c r="N23" s="209" t="str">
        <f>'общие характеристики'!N24</f>
        <v>Венгрия</v>
      </c>
      <c r="O23" s="210">
        <f>'общие характеристики'!O24</f>
        <v>0</v>
      </c>
      <c r="P23" s="211">
        <f>'общие характеристики'!P24</f>
        <v>0</v>
      </c>
      <c r="Q23" s="211">
        <f>'общие характеристики'!Q24</f>
        <v>0</v>
      </c>
      <c r="R23" s="212">
        <f>'общие характеристики'!R24</f>
        <v>0</v>
      </c>
      <c r="S23" s="213" t="s">
        <v>279</v>
      </c>
      <c r="T23" s="208" t="s">
        <v>280</v>
      </c>
      <c r="U23" s="208" t="s">
        <v>281</v>
      </c>
      <c r="V23" s="214" t="s">
        <v>282</v>
      </c>
    </row>
    <row r="24" spans="2:22" s="235" customFormat="1" ht="15">
      <c r="B24" s="153">
        <v>9</v>
      </c>
      <c r="C24" s="207" t="str">
        <f>'общие характеристики'!C27</f>
        <v>ФТК</v>
      </c>
      <c r="D24" s="207" t="str">
        <f>'общие характеристики'!D27</f>
        <v>АТСК 50/200</v>
      </c>
      <c r="E24" s="208" t="str">
        <f>'общие характеристики'!E27</f>
        <v>5084740</v>
      </c>
      <c r="F24" s="207" t="str">
        <f>'общие характеристики'!F27</f>
        <v>координатная</v>
      </c>
      <c r="G24" s="207" t="str">
        <f>'общие характеристики'!G27</f>
        <v>СССР</v>
      </c>
      <c r="H24" s="207">
        <f>'общие характеристики'!H27</f>
        <v>1976</v>
      </c>
      <c r="I24" s="207">
        <f>'общие характеристики'!I27</f>
        <v>1975</v>
      </c>
      <c r="J24" s="207" t="str">
        <f>'общие характеристики'!J27</f>
        <v>Курганская обл. с.Восточное ул.Комсомольская 3</v>
      </c>
      <c r="K24" s="207" t="str">
        <f>'общие характеристики'!K27</f>
        <v>координатная</v>
      </c>
      <c r="L24" s="207">
        <f>'общие характеристики'!L27</f>
        <v>100</v>
      </c>
      <c r="M24" s="209" t="str">
        <f>'общие характеристики'!M27</f>
        <v>МКС 20х10х6</v>
      </c>
      <c r="N24" s="209" t="str">
        <f>'общие характеристики'!N27</f>
        <v>СССР</v>
      </c>
      <c r="O24" s="210">
        <f>'общие характеристики'!O27</f>
        <v>2</v>
      </c>
      <c r="P24" s="211">
        <f>'общие характеристики'!P27</f>
        <v>42</v>
      </c>
      <c r="Q24" s="211">
        <f>'общие характеристики'!Q27</f>
        <v>350</v>
      </c>
      <c r="R24" s="212">
        <f>'общие характеристики'!R27</f>
        <v>15</v>
      </c>
      <c r="S24" s="213" t="str">
        <f>'общие характеристики'!AM27</f>
        <v>Васильев Василий Викторович</v>
      </c>
      <c r="T24" s="208" t="str">
        <f>'общие характеристики'!AN27</f>
        <v>начальник УТУ №2 ЛТЦ Макушинского района</v>
      </c>
      <c r="U24" s="208" t="str">
        <f>'общие характеристики'!AO27</f>
        <v>89080091923</v>
      </c>
      <c r="V24" s="214" t="str">
        <f>'общие характеристики'!AP27</f>
        <v>vasilev-vv@ural.rt.ru</v>
      </c>
    </row>
    <row r="25" spans="2:22" s="235" customFormat="1" ht="15">
      <c r="B25" s="153">
        <v>10</v>
      </c>
      <c r="C25" s="207" t="str">
        <f>'общие характеристики'!C28</f>
        <v>ФТК</v>
      </c>
      <c r="D25" s="207" t="str">
        <f>'общие характеристики'!D28</f>
        <v>аппаратура АОН</v>
      </c>
      <c r="E25" s="208" t="str">
        <f>'общие характеристики'!E28</f>
        <v>5069368</v>
      </c>
      <c r="F25" s="207" t="str">
        <f>'общие характеристики'!F28</f>
        <v>координатная</v>
      </c>
      <c r="G25" s="207" t="str">
        <f>'общие характеристики'!G28</f>
        <v>СССР</v>
      </c>
      <c r="H25" s="207">
        <f>'общие характеристики'!H28</f>
        <v>1976</v>
      </c>
      <c r="I25" s="207">
        <f>'общие характеристики'!I28</f>
        <v>1975</v>
      </c>
      <c r="J25" s="207" t="str">
        <f>'общие характеристики'!J28</f>
        <v>Курганская обл. с.Восточное ул.Комсомольская 3</v>
      </c>
      <c r="K25" s="207" t="str">
        <f>'общие характеристики'!K28</f>
        <v>координатная</v>
      </c>
      <c r="L25" s="207">
        <f>'общие характеристики'!L28</f>
        <v>0</v>
      </c>
      <c r="M25" s="209">
        <f>'общие характеристики'!M28</f>
        <v>0</v>
      </c>
      <c r="N25" s="209" t="str">
        <f>'общие характеристики'!N28</f>
        <v>СССР</v>
      </c>
      <c r="O25" s="210">
        <f>'общие характеристики'!O28</f>
        <v>1</v>
      </c>
      <c r="P25" s="211">
        <f>'общие характеристики'!P28</f>
        <v>1</v>
      </c>
      <c r="Q25" s="211">
        <f>'общие характеристики'!Q28</f>
        <v>70</v>
      </c>
      <c r="R25" s="212">
        <f>'общие характеристики'!R28</f>
        <v>5</v>
      </c>
      <c r="S25" s="213" t="str">
        <f>'общие характеристики'!AM28</f>
        <v>Васильев Василий Викторович</v>
      </c>
      <c r="T25" s="208" t="str">
        <f>'общие характеристики'!AN28</f>
        <v>начальник УТУ №2 ЛТЦ Макушинского района</v>
      </c>
      <c r="U25" s="208" t="str">
        <f>'общие характеристики'!AO28</f>
        <v>89080091923</v>
      </c>
      <c r="V25" s="214" t="str">
        <f>'общие характеристики'!AP28</f>
        <v>vasilev-vv@ural.rt.ru</v>
      </c>
    </row>
    <row r="26" spans="2:22" s="235" customFormat="1" ht="15">
      <c r="B26" s="153">
        <v>11</v>
      </c>
      <c r="C26" s="207" t="str">
        <f>'общие характеристики'!C31</f>
        <v>ФТК</v>
      </c>
      <c r="D26" s="207" t="str">
        <f>'общие характеристики'!D31</f>
        <v>аппаратура АОН</v>
      </c>
      <c r="E26" s="208" t="str">
        <f>'общие характеристики'!E31</f>
        <v>5070132</v>
      </c>
      <c r="F26" s="207" t="str">
        <f>'общие характеристики'!F31</f>
        <v>координатная</v>
      </c>
      <c r="G26" s="207" t="str">
        <f>'общие характеристики'!G31</f>
        <v>Венгрия</v>
      </c>
      <c r="H26" s="207">
        <f>'общие характеристики'!H31</f>
        <v>1984</v>
      </c>
      <c r="I26" s="207">
        <f>'общие характеристики'!I31</f>
        <v>1983</v>
      </c>
      <c r="J26" s="207" t="str">
        <f>'общие характеристики'!J31</f>
        <v>Курганская обл. с.Частоозерье ул.Ленина 24</v>
      </c>
      <c r="K26" s="207" t="str">
        <f>'общие характеристики'!K31</f>
        <v>координатная</v>
      </c>
      <c r="L26" s="207">
        <f>'общие характеристики'!L31</f>
        <v>0</v>
      </c>
      <c r="M26" s="209">
        <f>'общие характеристики'!M31</f>
        <v>0</v>
      </c>
      <c r="N26" s="209">
        <f>'общие характеристики'!N31</f>
        <v>0</v>
      </c>
      <c r="O26" s="210">
        <f>'общие характеристики'!O31</f>
        <v>1</v>
      </c>
      <c r="P26" s="211">
        <f>'общие характеристики'!P31</f>
        <v>1</v>
      </c>
      <c r="Q26" s="211">
        <f>'общие характеристики'!Q31</f>
        <v>70</v>
      </c>
      <c r="R26" s="212">
        <f>'общие характеристики'!R31</f>
        <v>5</v>
      </c>
      <c r="S26" s="213" t="str">
        <f>'общие характеристики'!AM31</f>
        <v>Васильев Василий Викторович</v>
      </c>
      <c r="T26" s="208" t="str">
        <f>'общие характеристики'!AN31</f>
        <v>начальник УТУ №2 ЛТЦ Макушинского района</v>
      </c>
      <c r="U26" s="208" t="str">
        <f>'общие характеристики'!AO31</f>
        <v>89080091923</v>
      </c>
      <c r="V26" s="214" t="str">
        <f>'общие характеристики'!AP31</f>
        <v>vasilev-vv@ural.rt.ru</v>
      </c>
    </row>
    <row r="27" spans="2:22" s="235" customFormat="1" ht="15">
      <c r="B27" s="153">
        <v>12</v>
      </c>
      <c r="C27" s="207" t="str">
        <f>'общие характеристики'!C32</f>
        <v>ФТК</v>
      </c>
      <c r="D27" s="207" t="str">
        <f>'общие характеристики'!D32</f>
        <v>аппаратура АВУ</v>
      </c>
      <c r="E27" s="208" t="str">
        <f>'общие характеристики'!E32</f>
        <v>5064686</v>
      </c>
      <c r="F27" s="207" t="str">
        <f>'общие характеристики'!F32</f>
        <v>координатная</v>
      </c>
      <c r="G27" s="207" t="str">
        <f>'общие характеристики'!G32</f>
        <v>Венгрия</v>
      </c>
      <c r="H27" s="207">
        <f>'общие характеристики'!H32</f>
        <v>1984</v>
      </c>
      <c r="I27" s="207">
        <f>'общие характеристики'!I32</f>
        <v>1983</v>
      </c>
      <c r="J27" s="207" t="str">
        <f>'общие характеристики'!J32</f>
        <v>Курганская обл. с.Частоозерье ул.Ленина 24</v>
      </c>
      <c r="K27" s="207" t="str">
        <f>'общие характеристики'!K32</f>
        <v>координатная</v>
      </c>
      <c r="L27" s="207">
        <f>'общие характеристики'!L32</f>
        <v>0</v>
      </c>
      <c r="M27" s="209">
        <f>'общие характеристики'!M32</f>
        <v>0</v>
      </c>
      <c r="N27" s="209">
        <f>'общие характеристики'!N32</f>
        <v>0</v>
      </c>
      <c r="O27" s="210">
        <f>'общие характеристики'!O32</f>
        <v>1</v>
      </c>
      <c r="P27" s="211">
        <f>'общие характеристики'!P32</f>
        <v>10</v>
      </c>
      <c r="Q27" s="211">
        <f>'общие характеристики'!Q32</f>
        <v>10</v>
      </c>
      <c r="R27" s="212">
        <f>'общие характеристики'!R32</f>
        <v>0</v>
      </c>
      <c r="S27" s="213" t="str">
        <f>'общие характеристики'!AM32</f>
        <v>Васильев Василий Викторович</v>
      </c>
      <c r="T27" s="208" t="str">
        <f>'общие характеристики'!AN32</f>
        <v>начальник УТУ №2 ЛТЦ Макушинского района</v>
      </c>
      <c r="U27" s="208" t="str">
        <f>'общие характеристики'!AO32</f>
        <v>89080091923</v>
      </c>
      <c r="V27" s="214" t="str">
        <f>'общие характеристики'!AP32</f>
        <v>vasilev-vv@ural.rt.ru</v>
      </c>
    </row>
    <row r="28" spans="2:22" s="235" customFormat="1" ht="15">
      <c r="B28" s="153">
        <v>13</v>
      </c>
      <c r="C28" s="207" t="str">
        <f>'общие характеристики'!C33</f>
        <v>ФТК</v>
      </c>
      <c r="D28" s="207" t="str">
        <f>'общие характеристики'!D33</f>
        <v>изделие АВУ</v>
      </c>
      <c r="E28" s="208" t="str">
        <f>'общие характеристики'!E33</f>
        <v>5067670</v>
      </c>
      <c r="F28" s="207" t="str">
        <f>'общие характеристики'!F33</f>
        <v>координатная</v>
      </c>
      <c r="G28" s="207" t="str">
        <f>'общие характеристики'!G33</f>
        <v>Венгрия</v>
      </c>
      <c r="H28" s="207">
        <f>'общие характеристики'!H33</f>
        <v>1984</v>
      </c>
      <c r="I28" s="207">
        <f>'общие характеристики'!I33</f>
        <v>1983</v>
      </c>
      <c r="J28" s="207" t="str">
        <f>'общие характеристики'!J33</f>
        <v>Курганская обл. с.Частоозерье ул.Ленина 24</v>
      </c>
      <c r="K28" s="207" t="str">
        <f>'общие характеристики'!K33</f>
        <v>координатная</v>
      </c>
      <c r="L28" s="207">
        <f>'общие характеристики'!L33</f>
        <v>0</v>
      </c>
      <c r="M28" s="209">
        <f>'общие характеристики'!M33</f>
        <v>0</v>
      </c>
      <c r="N28" s="209">
        <f>'общие характеристики'!N33</f>
        <v>0</v>
      </c>
      <c r="O28" s="210">
        <f>'общие характеристики'!O33</f>
        <v>0</v>
      </c>
      <c r="P28" s="211">
        <f>'общие характеристики'!P33</f>
        <v>0</v>
      </c>
      <c r="Q28" s="211">
        <f>'общие характеристики'!Q33</f>
        <v>0</v>
      </c>
      <c r="R28" s="212">
        <f>'общие характеристики'!R33</f>
        <v>0</v>
      </c>
      <c r="S28" s="213" t="s">
        <v>279</v>
      </c>
      <c r="T28" s="208" t="s">
        <v>280</v>
      </c>
      <c r="U28" s="208" t="s">
        <v>281</v>
      </c>
      <c r="V28" s="214" t="s">
        <v>282</v>
      </c>
    </row>
    <row r="29" spans="2:22" s="235" customFormat="1" ht="15">
      <c r="B29" s="153">
        <v>18</v>
      </c>
      <c r="C29" s="207">
        <f>'общие характеристики'!C34</f>
        <v>0</v>
      </c>
      <c r="D29" s="207">
        <f>'общие характеристики'!D34</f>
        <v>0</v>
      </c>
      <c r="E29" s="208">
        <f>'общие характеристики'!E34</f>
        <v>0</v>
      </c>
      <c r="F29" s="207">
        <f>'общие характеристики'!F34</f>
        <v>0</v>
      </c>
      <c r="G29" s="207">
        <f>'общие характеристики'!G34</f>
        <v>0</v>
      </c>
      <c r="H29" s="207">
        <f>'общие характеристики'!H34</f>
        <v>0</v>
      </c>
      <c r="I29" s="207">
        <f>'общие характеристики'!I34</f>
        <v>0</v>
      </c>
      <c r="J29" s="207">
        <f>'общие характеристики'!J34</f>
        <v>0</v>
      </c>
      <c r="K29" s="207">
        <f>'общие характеристики'!K34</f>
        <v>0</v>
      </c>
      <c r="L29" s="207">
        <f>'общие характеристики'!L34</f>
        <v>0</v>
      </c>
      <c r="M29" s="209">
        <f>'общие характеристики'!M34</f>
        <v>0</v>
      </c>
      <c r="N29" s="209">
        <f>'общие характеристики'!N34</f>
        <v>0</v>
      </c>
      <c r="O29" s="210">
        <f>'общие характеристики'!O34</f>
        <v>0</v>
      </c>
      <c r="P29" s="211">
        <f>'общие характеристики'!P34</f>
        <v>0</v>
      </c>
      <c r="Q29" s="211">
        <f>'общие характеристики'!Q34</f>
        <v>0</v>
      </c>
      <c r="R29" s="212">
        <f>'общие характеристики'!R34</f>
        <v>0</v>
      </c>
      <c r="S29" s="213">
        <f>'общие характеристики'!AM34</f>
        <v>0</v>
      </c>
      <c r="T29" s="208">
        <f>'общие характеристики'!AN34</f>
        <v>0</v>
      </c>
      <c r="U29" s="208">
        <f>'общие характеристики'!AO34</f>
        <v>0</v>
      </c>
      <c r="V29" s="214">
        <f>'общие характеристики'!AP34</f>
        <v>0</v>
      </c>
    </row>
    <row r="30" spans="2:22" s="235" customFormat="1" ht="15">
      <c r="B30" s="153">
        <v>19</v>
      </c>
      <c r="C30" s="207">
        <f>'общие характеристики'!C35</f>
        <v>0</v>
      </c>
      <c r="D30" s="207">
        <f>'общие характеристики'!D35</f>
        <v>0</v>
      </c>
      <c r="E30" s="208">
        <f>'общие характеристики'!E35</f>
        <v>0</v>
      </c>
      <c r="F30" s="207">
        <f>'общие характеристики'!F35</f>
        <v>0</v>
      </c>
      <c r="G30" s="207">
        <f>'общие характеристики'!G35</f>
        <v>0</v>
      </c>
      <c r="H30" s="207">
        <f>'общие характеристики'!H35</f>
        <v>0</v>
      </c>
      <c r="I30" s="207">
        <f>'общие характеристики'!I35</f>
        <v>0</v>
      </c>
      <c r="J30" s="207">
        <f>'общие характеристики'!J35</f>
        <v>0</v>
      </c>
      <c r="K30" s="207">
        <f>'общие характеристики'!K35</f>
        <v>0</v>
      </c>
      <c r="L30" s="207">
        <f>'общие характеристики'!L35</f>
        <v>0</v>
      </c>
      <c r="M30" s="209">
        <f>'общие характеристики'!M35</f>
        <v>0</v>
      </c>
      <c r="N30" s="209">
        <f>'общие характеристики'!N35</f>
        <v>0</v>
      </c>
      <c r="O30" s="210">
        <f>'общие характеристики'!O35</f>
        <v>0</v>
      </c>
      <c r="P30" s="211">
        <f>'общие характеристики'!P35</f>
        <v>0</v>
      </c>
      <c r="Q30" s="211">
        <f>'общие характеристики'!Q35</f>
        <v>0</v>
      </c>
      <c r="R30" s="212">
        <f>'общие характеристики'!R35</f>
        <v>0</v>
      </c>
      <c r="S30" s="213">
        <f>'общие характеристики'!AM35</f>
        <v>0</v>
      </c>
      <c r="T30" s="208">
        <f>'общие характеристики'!AN35</f>
        <v>0</v>
      </c>
      <c r="U30" s="208">
        <f>'общие характеристики'!AO35</f>
        <v>0</v>
      </c>
      <c r="V30" s="214">
        <f>'общие характеристики'!AP35</f>
        <v>0</v>
      </c>
    </row>
    <row r="31" spans="2:22" s="235" customFormat="1" ht="15">
      <c r="B31" s="153">
        <v>20</v>
      </c>
      <c r="C31" s="207">
        <f>'общие характеристики'!C36</f>
        <v>0</v>
      </c>
      <c r="D31" s="207">
        <f>'общие характеристики'!D36</f>
        <v>0</v>
      </c>
      <c r="E31" s="208">
        <f>'общие характеристики'!E36</f>
        <v>0</v>
      </c>
      <c r="F31" s="207">
        <f>'общие характеристики'!F36</f>
        <v>0</v>
      </c>
      <c r="G31" s="207">
        <f>'общие характеристики'!G36</f>
        <v>0</v>
      </c>
      <c r="H31" s="207">
        <f>'общие характеристики'!H36</f>
        <v>0</v>
      </c>
      <c r="I31" s="207">
        <f>'общие характеристики'!I36</f>
        <v>0</v>
      </c>
      <c r="J31" s="207">
        <f>'общие характеристики'!J36</f>
        <v>0</v>
      </c>
      <c r="K31" s="207">
        <f>'общие характеристики'!K36</f>
        <v>0</v>
      </c>
      <c r="L31" s="207">
        <f>'общие характеристики'!L36</f>
        <v>0</v>
      </c>
      <c r="M31" s="209">
        <f>'общие характеристики'!M36</f>
        <v>0</v>
      </c>
      <c r="N31" s="209">
        <f>'общие характеристики'!N36</f>
        <v>0</v>
      </c>
      <c r="O31" s="210">
        <f>'общие характеристики'!O36</f>
        <v>0</v>
      </c>
      <c r="P31" s="211">
        <f>'общие характеристики'!P36</f>
        <v>0</v>
      </c>
      <c r="Q31" s="211">
        <f>'общие характеристики'!Q36</f>
        <v>0</v>
      </c>
      <c r="R31" s="212">
        <f>'общие характеристики'!R36</f>
        <v>0</v>
      </c>
      <c r="S31" s="213">
        <f>'общие характеристики'!AM36</f>
        <v>0</v>
      </c>
      <c r="T31" s="208">
        <f>'общие характеристики'!AN36</f>
        <v>0</v>
      </c>
      <c r="U31" s="208">
        <f>'общие характеристики'!AO36</f>
        <v>0</v>
      </c>
      <c r="V31" s="214">
        <f>'общие характеристики'!AP36</f>
        <v>0</v>
      </c>
    </row>
    <row r="32" spans="2:22" s="235" customFormat="1" ht="15">
      <c r="B32" s="153">
        <v>21</v>
      </c>
      <c r="C32" s="207">
        <f>'общие характеристики'!C37</f>
        <v>0</v>
      </c>
      <c r="D32" s="207">
        <f>'общие характеристики'!D37</f>
        <v>0</v>
      </c>
      <c r="E32" s="208">
        <f>'общие характеристики'!E37</f>
        <v>0</v>
      </c>
      <c r="F32" s="207">
        <f>'общие характеристики'!F37</f>
        <v>0</v>
      </c>
      <c r="G32" s="207">
        <f>'общие характеристики'!G37</f>
        <v>0</v>
      </c>
      <c r="H32" s="207">
        <f>'общие характеристики'!H37</f>
        <v>0</v>
      </c>
      <c r="I32" s="207">
        <f>'общие характеристики'!I37</f>
        <v>0</v>
      </c>
      <c r="J32" s="207">
        <f>'общие характеристики'!J37</f>
        <v>0</v>
      </c>
      <c r="K32" s="207">
        <f>'общие характеристики'!K37</f>
        <v>0</v>
      </c>
      <c r="L32" s="207">
        <f>'общие характеристики'!L37</f>
        <v>0</v>
      </c>
      <c r="M32" s="209">
        <f>'общие характеристики'!M37</f>
        <v>0</v>
      </c>
      <c r="N32" s="209">
        <f>'общие характеристики'!N37</f>
        <v>0</v>
      </c>
      <c r="O32" s="210">
        <f>'общие характеристики'!O37</f>
        <v>0</v>
      </c>
      <c r="P32" s="211">
        <f>'общие характеристики'!P37</f>
        <v>0</v>
      </c>
      <c r="Q32" s="211">
        <f>'общие характеристики'!Q37</f>
        <v>0</v>
      </c>
      <c r="R32" s="212">
        <f>'общие характеристики'!R37</f>
        <v>0</v>
      </c>
      <c r="S32" s="213">
        <f>'общие характеристики'!AM37</f>
        <v>0</v>
      </c>
      <c r="T32" s="208">
        <f>'общие характеристики'!AN37</f>
        <v>0</v>
      </c>
      <c r="U32" s="208">
        <f>'общие характеристики'!AO37</f>
        <v>0</v>
      </c>
      <c r="V32" s="214">
        <f>'общие характеристики'!AP37</f>
        <v>0</v>
      </c>
    </row>
    <row r="33" spans="2:22" s="235" customFormat="1" ht="15">
      <c r="B33" s="153">
        <v>22</v>
      </c>
      <c r="C33" s="207">
        <f>'общие характеристики'!C38</f>
        <v>0</v>
      </c>
      <c r="D33" s="207">
        <f>'общие характеристики'!D38</f>
        <v>0</v>
      </c>
      <c r="E33" s="208">
        <f>'общие характеристики'!E38</f>
        <v>0</v>
      </c>
      <c r="F33" s="207">
        <f>'общие характеристики'!F38</f>
        <v>0</v>
      </c>
      <c r="G33" s="207">
        <f>'общие характеристики'!G38</f>
        <v>0</v>
      </c>
      <c r="H33" s="207">
        <f>'общие характеристики'!H38</f>
        <v>0</v>
      </c>
      <c r="I33" s="207">
        <f>'общие характеристики'!I38</f>
        <v>0</v>
      </c>
      <c r="J33" s="207">
        <f>'общие характеристики'!J38</f>
        <v>0</v>
      </c>
      <c r="K33" s="207">
        <f>'общие характеристики'!K38</f>
        <v>0</v>
      </c>
      <c r="L33" s="207">
        <f>'общие характеристики'!L38</f>
        <v>0</v>
      </c>
      <c r="M33" s="209">
        <f>'общие характеристики'!M38</f>
        <v>0</v>
      </c>
      <c r="N33" s="209">
        <f>'общие характеристики'!N38</f>
        <v>0</v>
      </c>
      <c r="O33" s="210">
        <f>'общие характеристики'!O38</f>
        <v>0</v>
      </c>
      <c r="P33" s="211">
        <f>'общие характеристики'!P38</f>
        <v>0</v>
      </c>
      <c r="Q33" s="211">
        <f>'общие характеристики'!Q38</f>
        <v>0</v>
      </c>
      <c r="R33" s="212">
        <f>'общие характеристики'!R38</f>
        <v>0</v>
      </c>
      <c r="S33" s="213">
        <f>'общие характеристики'!AM38</f>
        <v>0</v>
      </c>
      <c r="T33" s="208">
        <f>'общие характеристики'!AN38</f>
        <v>0</v>
      </c>
      <c r="U33" s="208">
        <f>'общие характеристики'!AO38</f>
        <v>0</v>
      </c>
      <c r="V33" s="214">
        <f>'общие характеристики'!AP38</f>
        <v>0</v>
      </c>
    </row>
    <row r="34" spans="2:22" s="235" customFormat="1" ht="15">
      <c r="B34" s="153">
        <v>23</v>
      </c>
      <c r="C34" s="207">
        <f>'общие характеристики'!C39</f>
        <v>0</v>
      </c>
      <c r="D34" s="207">
        <f>'общие характеристики'!D39</f>
        <v>0</v>
      </c>
      <c r="E34" s="208">
        <f>'общие характеристики'!E39</f>
        <v>0</v>
      </c>
      <c r="F34" s="207">
        <f>'общие характеристики'!F39</f>
        <v>0</v>
      </c>
      <c r="G34" s="207">
        <f>'общие характеристики'!G39</f>
        <v>0</v>
      </c>
      <c r="H34" s="207">
        <f>'общие характеристики'!H39</f>
        <v>0</v>
      </c>
      <c r="I34" s="207">
        <f>'общие характеристики'!I39</f>
        <v>0</v>
      </c>
      <c r="J34" s="207">
        <f>'общие характеристики'!J39</f>
        <v>0</v>
      </c>
      <c r="K34" s="207">
        <f>'общие характеристики'!K39</f>
        <v>0</v>
      </c>
      <c r="L34" s="207">
        <f>'общие характеристики'!L39</f>
        <v>0</v>
      </c>
      <c r="M34" s="209">
        <f>'общие характеристики'!M39</f>
        <v>0</v>
      </c>
      <c r="N34" s="209">
        <f>'общие характеристики'!N39</f>
        <v>0</v>
      </c>
      <c r="O34" s="210">
        <f>'общие характеристики'!O39</f>
        <v>0</v>
      </c>
      <c r="P34" s="211">
        <f>'общие характеристики'!P39</f>
        <v>0</v>
      </c>
      <c r="Q34" s="211">
        <f>'общие характеристики'!Q39</f>
        <v>0</v>
      </c>
      <c r="R34" s="212">
        <f>'общие характеристики'!R39</f>
        <v>0</v>
      </c>
      <c r="S34" s="213">
        <f>'общие характеристики'!AM39</f>
        <v>0</v>
      </c>
      <c r="T34" s="208">
        <f>'общие характеристики'!AN39</f>
        <v>0</v>
      </c>
      <c r="U34" s="208">
        <f>'общие характеристики'!AO39</f>
        <v>0</v>
      </c>
      <c r="V34" s="214">
        <f>'общие характеристики'!AP39</f>
        <v>0</v>
      </c>
    </row>
    <row r="35" spans="2:22" s="235" customFormat="1" ht="15">
      <c r="B35" s="153">
        <v>24</v>
      </c>
      <c r="C35" s="207">
        <f>'общие характеристики'!C40</f>
        <v>0</v>
      </c>
      <c r="D35" s="207">
        <f>'общие характеристики'!D40</f>
        <v>0</v>
      </c>
      <c r="E35" s="208">
        <f>'общие характеристики'!E40</f>
        <v>0</v>
      </c>
      <c r="F35" s="207">
        <f>'общие характеристики'!F40</f>
        <v>0</v>
      </c>
      <c r="G35" s="207">
        <f>'общие характеристики'!G40</f>
        <v>0</v>
      </c>
      <c r="H35" s="207">
        <f>'общие характеристики'!H40</f>
        <v>0</v>
      </c>
      <c r="I35" s="207">
        <f>'общие характеристики'!I40</f>
        <v>0</v>
      </c>
      <c r="J35" s="207">
        <f>'общие характеристики'!J40</f>
        <v>0</v>
      </c>
      <c r="K35" s="207">
        <f>'общие характеристики'!K40</f>
        <v>0</v>
      </c>
      <c r="L35" s="207">
        <f>'общие характеристики'!L40</f>
        <v>0</v>
      </c>
      <c r="M35" s="209">
        <f>'общие характеристики'!M40</f>
        <v>0</v>
      </c>
      <c r="N35" s="209">
        <f>'общие характеристики'!N40</f>
        <v>0</v>
      </c>
      <c r="O35" s="210">
        <f>'общие характеристики'!O40</f>
        <v>0</v>
      </c>
      <c r="P35" s="211">
        <f>'общие характеристики'!P40</f>
        <v>0</v>
      </c>
      <c r="Q35" s="211">
        <f>'общие характеристики'!Q40</f>
        <v>0</v>
      </c>
      <c r="R35" s="212">
        <f>'общие характеристики'!R40</f>
        <v>0</v>
      </c>
      <c r="S35" s="213">
        <f>'общие характеристики'!AM40</f>
        <v>0</v>
      </c>
      <c r="T35" s="208">
        <f>'общие характеристики'!AN40</f>
        <v>0</v>
      </c>
      <c r="U35" s="208">
        <f>'общие характеристики'!AO40</f>
        <v>0</v>
      </c>
      <c r="V35" s="214">
        <f>'общие характеристики'!AP40</f>
        <v>0</v>
      </c>
    </row>
    <row r="36" spans="2:22" s="235" customFormat="1" ht="15">
      <c r="B36" s="153">
        <v>25</v>
      </c>
      <c r="C36" s="207">
        <f>'общие характеристики'!C41</f>
        <v>0</v>
      </c>
      <c r="D36" s="207">
        <f>'общие характеристики'!D41</f>
        <v>0</v>
      </c>
      <c r="E36" s="208">
        <f>'общие характеристики'!E41</f>
        <v>0</v>
      </c>
      <c r="F36" s="207">
        <f>'общие характеристики'!F41</f>
        <v>0</v>
      </c>
      <c r="G36" s="207">
        <f>'общие характеристики'!G41</f>
        <v>0</v>
      </c>
      <c r="H36" s="207">
        <f>'общие характеристики'!H41</f>
        <v>0</v>
      </c>
      <c r="I36" s="207">
        <f>'общие характеристики'!I41</f>
        <v>0</v>
      </c>
      <c r="J36" s="207">
        <f>'общие характеристики'!J41</f>
        <v>0</v>
      </c>
      <c r="K36" s="207">
        <f>'общие характеристики'!K41</f>
        <v>0</v>
      </c>
      <c r="L36" s="207">
        <f>'общие характеристики'!L41</f>
        <v>0</v>
      </c>
      <c r="M36" s="209">
        <f>'общие характеристики'!M41</f>
        <v>0</v>
      </c>
      <c r="N36" s="209">
        <f>'общие характеристики'!N41</f>
        <v>0</v>
      </c>
      <c r="O36" s="210">
        <f>'общие характеристики'!O41</f>
        <v>0</v>
      </c>
      <c r="P36" s="211">
        <f>'общие характеристики'!P41</f>
        <v>0</v>
      </c>
      <c r="Q36" s="211">
        <f>'общие характеристики'!Q41</f>
        <v>0</v>
      </c>
      <c r="R36" s="212">
        <f>'общие характеристики'!R41</f>
        <v>0</v>
      </c>
      <c r="S36" s="213">
        <f>'общие характеристики'!AM41</f>
        <v>0</v>
      </c>
      <c r="T36" s="208">
        <f>'общие характеристики'!AN41</f>
        <v>0</v>
      </c>
      <c r="U36" s="208">
        <f>'общие характеристики'!AO41</f>
        <v>0</v>
      </c>
      <c r="V36" s="214">
        <f>'общие характеристики'!AP41</f>
        <v>0</v>
      </c>
    </row>
    <row r="37" spans="2:22" s="235" customFormat="1" ht="15">
      <c r="B37" s="153">
        <v>26</v>
      </c>
      <c r="C37" s="207">
        <f>'общие характеристики'!C42</f>
        <v>0</v>
      </c>
      <c r="D37" s="207">
        <f>'общие характеристики'!D42</f>
        <v>0</v>
      </c>
      <c r="E37" s="208">
        <f>'общие характеристики'!E42</f>
        <v>0</v>
      </c>
      <c r="F37" s="207">
        <f>'общие характеристики'!F42</f>
        <v>0</v>
      </c>
      <c r="G37" s="207">
        <f>'общие характеристики'!G42</f>
        <v>0</v>
      </c>
      <c r="H37" s="207">
        <f>'общие характеристики'!H42</f>
        <v>0</v>
      </c>
      <c r="I37" s="207">
        <f>'общие характеристики'!I42</f>
        <v>0</v>
      </c>
      <c r="J37" s="207">
        <f>'общие характеристики'!J42</f>
        <v>0</v>
      </c>
      <c r="K37" s="207">
        <f>'общие характеристики'!K42</f>
        <v>0</v>
      </c>
      <c r="L37" s="207">
        <f>'общие характеристики'!L42</f>
        <v>0</v>
      </c>
      <c r="M37" s="209">
        <f>'общие характеристики'!M42</f>
        <v>0</v>
      </c>
      <c r="N37" s="209">
        <f>'общие характеристики'!N42</f>
        <v>0</v>
      </c>
      <c r="O37" s="210">
        <f>'общие характеристики'!O42</f>
        <v>0</v>
      </c>
      <c r="P37" s="211">
        <f>'общие характеристики'!P42</f>
        <v>0</v>
      </c>
      <c r="Q37" s="211">
        <f>'общие характеристики'!Q42</f>
        <v>0</v>
      </c>
      <c r="R37" s="212">
        <f>'общие характеристики'!R42</f>
        <v>0</v>
      </c>
      <c r="S37" s="213">
        <f>'общие характеристики'!AM42</f>
        <v>0</v>
      </c>
      <c r="T37" s="208">
        <f>'общие характеристики'!AN42</f>
        <v>0</v>
      </c>
      <c r="U37" s="208">
        <f>'общие характеристики'!AO42</f>
        <v>0</v>
      </c>
      <c r="V37" s="214">
        <f>'общие характеристики'!AP42</f>
        <v>0</v>
      </c>
    </row>
    <row r="38" spans="2:22" s="235" customFormat="1" ht="15">
      <c r="B38" s="153">
        <v>27</v>
      </c>
      <c r="C38" s="207">
        <f>'общие характеристики'!C43</f>
        <v>0</v>
      </c>
      <c r="D38" s="207">
        <f>'общие характеристики'!D43</f>
        <v>0</v>
      </c>
      <c r="E38" s="208">
        <f>'общие характеристики'!E43</f>
        <v>0</v>
      </c>
      <c r="F38" s="207">
        <f>'общие характеристики'!F43</f>
        <v>0</v>
      </c>
      <c r="G38" s="207">
        <f>'общие характеристики'!G43</f>
        <v>0</v>
      </c>
      <c r="H38" s="207">
        <f>'общие характеристики'!H43</f>
        <v>0</v>
      </c>
      <c r="I38" s="207">
        <f>'общие характеристики'!I43</f>
        <v>0</v>
      </c>
      <c r="J38" s="207">
        <f>'общие характеристики'!J43</f>
        <v>0</v>
      </c>
      <c r="K38" s="207">
        <f>'общие характеристики'!K43</f>
        <v>0</v>
      </c>
      <c r="L38" s="207">
        <f>'общие характеристики'!L43</f>
        <v>0</v>
      </c>
      <c r="M38" s="209">
        <f>'общие характеристики'!M43</f>
        <v>0</v>
      </c>
      <c r="N38" s="209">
        <f>'общие характеристики'!N43</f>
        <v>0</v>
      </c>
      <c r="O38" s="210">
        <f>'общие характеристики'!O43</f>
        <v>0</v>
      </c>
      <c r="P38" s="211">
        <f>'общие характеристики'!P43</f>
        <v>0</v>
      </c>
      <c r="Q38" s="211">
        <f>'общие характеристики'!Q43</f>
        <v>0</v>
      </c>
      <c r="R38" s="212">
        <f>'общие характеристики'!R43</f>
        <v>0</v>
      </c>
      <c r="S38" s="213">
        <f>'общие характеристики'!AM43</f>
        <v>0</v>
      </c>
      <c r="T38" s="208">
        <f>'общие характеристики'!AN43</f>
        <v>0</v>
      </c>
      <c r="U38" s="208">
        <f>'общие характеристики'!AO43</f>
        <v>0</v>
      </c>
      <c r="V38" s="214">
        <f>'общие характеристики'!AP43</f>
        <v>0</v>
      </c>
    </row>
    <row r="39" spans="2:22" s="235" customFormat="1" ht="15">
      <c r="B39" s="153">
        <v>28</v>
      </c>
      <c r="C39" s="207">
        <f>'общие характеристики'!C44</f>
        <v>0</v>
      </c>
      <c r="D39" s="207">
        <f>'общие характеристики'!D44</f>
        <v>0</v>
      </c>
      <c r="E39" s="208">
        <f>'общие характеристики'!E44</f>
        <v>0</v>
      </c>
      <c r="F39" s="207">
        <f>'общие характеристики'!F44</f>
        <v>0</v>
      </c>
      <c r="G39" s="207">
        <f>'общие характеристики'!G44</f>
        <v>0</v>
      </c>
      <c r="H39" s="207">
        <f>'общие характеристики'!H44</f>
        <v>0</v>
      </c>
      <c r="I39" s="207">
        <f>'общие характеристики'!I44</f>
        <v>0</v>
      </c>
      <c r="J39" s="207">
        <f>'общие характеристики'!J44</f>
        <v>0</v>
      </c>
      <c r="K39" s="207">
        <f>'общие характеристики'!K44</f>
        <v>0</v>
      </c>
      <c r="L39" s="207">
        <f>'общие характеристики'!L44</f>
        <v>0</v>
      </c>
      <c r="M39" s="209">
        <f>'общие характеристики'!M44</f>
        <v>0</v>
      </c>
      <c r="N39" s="209">
        <f>'общие характеристики'!N44</f>
        <v>0</v>
      </c>
      <c r="O39" s="210">
        <f>'общие характеристики'!O44</f>
        <v>0</v>
      </c>
      <c r="P39" s="211">
        <f>'общие характеристики'!P44</f>
        <v>0</v>
      </c>
      <c r="Q39" s="211">
        <f>'общие характеристики'!Q44</f>
        <v>0</v>
      </c>
      <c r="R39" s="212">
        <f>'общие характеристики'!R44</f>
        <v>0</v>
      </c>
      <c r="S39" s="213">
        <f>'общие характеристики'!AM44</f>
        <v>0</v>
      </c>
      <c r="T39" s="208">
        <f>'общие характеристики'!AN44</f>
        <v>0</v>
      </c>
      <c r="U39" s="208">
        <f>'общие характеристики'!AO44</f>
        <v>0</v>
      </c>
      <c r="V39" s="214">
        <f>'общие характеристики'!AP44</f>
        <v>0</v>
      </c>
    </row>
    <row r="40" spans="2:22" s="235" customFormat="1" ht="15">
      <c r="B40" s="153">
        <v>29</v>
      </c>
      <c r="C40" s="207">
        <f>'общие характеристики'!C45</f>
        <v>0</v>
      </c>
      <c r="D40" s="207">
        <f>'общие характеристики'!D45</f>
        <v>0</v>
      </c>
      <c r="E40" s="208">
        <f>'общие характеристики'!E45</f>
        <v>0</v>
      </c>
      <c r="F40" s="207">
        <f>'общие характеристики'!F45</f>
        <v>0</v>
      </c>
      <c r="G40" s="207">
        <f>'общие характеристики'!G45</f>
        <v>0</v>
      </c>
      <c r="H40" s="207">
        <f>'общие характеристики'!H45</f>
        <v>0</v>
      </c>
      <c r="I40" s="207">
        <f>'общие характеристики'!I45</f>
        <v>0</v>
      </c>
      <c r="J40" s="207">
        <f>'общие характеристики'!J45</f>
        <v>0</v>
      </c>
      <c r="K40" s="207">
        <f>'общие характеристики'!K45</f>
        <v>0</v>
      </c>
      <c r="L40" s="207">
        <f>'общие характеристики'!L45</f>
        <v>0</v>
      </c>
      <c r="M40" s="209">
        <f>'общие характеристики'!M45</f>
        <v>0</v>
      </c>
      <c r="N40" s="209">
        <f>'общие характеристики'!N45</f>
        <v>0</v>
      </c>
      <c r="O40" s="210">
        <f>'общие характеристики'!O45</f>
        <v>0</v>
      </c>
      <c r="P40" s="211">
        <f>'общие характеристики'!P45</f>
        <v>0</v>
      </c>
      <c r="Q40" s="211">
        <f>'общие характеристики'!Q45</f>
        <v>0</v>
      </c>
      <c r="R40" s="212">
        <f>'общие характеристики'!R45</f>
        <v>0</v>
      </c>
      <c r="S40" s="213">
        <f>'общие характеристики'!AM45</f>
        <v>0</v>
      </c>
      <c r="T40" s="208">
        <f>'общие характеристики'!AN45</f>
        <v>0</v>
      </c>
      <c r="U40" s="208">
        <f>'общие характеристики'!AO45</f>
        <v>0</v>
      </c>
      <c r="V40" s="214">
        <f>'общие характеристики'!AP45</f>
        <v>0</v>
      </c>
    </row>
    <row r="41" spans="2:22" s="235" customFormat="1" ht="15">
      <c r="B41" s="153">
        <v>30</v>
      </c>
      <c r="C41" s="207">
        <f>'общие характеристики'!C46</f>
        <v>0</v>
      </c>
      <c r="D41" s="207">
        <f>'общие характеристики'!D46</f>
        <v>0</v>
      </c>
      <c r="E41" s="208">
        <f>'общие характеристики'!E46</f>
        <v>0</v>
      </c>
      <c r="F41" s="207">
        <f>'общие характеристики'!F46</f>
        <v>0</v>
      </c>
      <c r="G41" s="207">
        <f>'общие характеристики'!G46</f>
        <v>0</v>
      </c>
      <c r="H41" s="207">
        <f>'общие характеристики'!H46</f>
        <v>0</v>
      </c>
      <c r="I41" s="207">
        <f>'общие характеристики'!I46</f>
        <v>0</v>
      </c>
      <c r="J41" s="207">
        <f>'общие характеристики'!J46</f>
        <v>0</v>
      </c>
      <c r="K41" s="207">
        <f>'общие характеристики'!K46</f>
        <v>0</v>
      </c>
      <c r="L41" s="207">
        <f>'общие характеристики'!L46</f>
        <v>0</v>
      </c>
      <c r="M41" s="209">
        <f>'общие характеристики'!M46</f>
        <v>0</v>
      </c>
      <c r="N41" s="209">
        <f>'общие характеристики'!N46</f>
        <v>0</v>
      </c>
      <c r="O41" s="210">
        <f>'общие характеристики'!O46</f>
        <v>0</v>
      </c>
      <c r="P41" s="211">
        <f>'общие характеристики'!P46</f>
        <v>0</v>
      </c>
      <c r="Q41" s="211">
        <f>'общие характеристики'!Q46</f>
        <v>0</v>
      </c>
      <c r="R41" s="212">
        <f>'общие характеристики'!R46</f>
        <v>0</v>
      </c>
      <c r="S41" s="213">
        <f>'общие характеристики'!AM46</f>
        <v>0</v>
      </c>
      <c r="T41" s="208">
        <f>'общие характеристики'!AN46</f>
        <v>0</v>
      </c>
      <c r="U41" s="208">
        <f>'общие характеристики'!AO46</f>
        <v>0</v>
      </c>
      <c r="V41" s="214">
        <f>'общие характеристики'!AP46</f>
        <v>0</v>
      </c>
    </row>
    <row r="42" spans="2:22" s="235" customFormat="1" ht="15">
      <c r="B42" s="153">
        <v>31</v>
      </c>
      <c r="C42" s="207">
        <f>'общие характеристики'!C47</f>
        <v>0</v>
      </c>
      <c r="D42" s="207">
        <f>'общие характеристики'!D47</f>
        <v>0</v>
      </c>
      <c r="E42" s="208">
        <f>'общие характеристики'!E47</f>
        <v>0</v>
      </c>
      <c r="F42" s="207">
        <f>'общие характеристики'!F47</f>
        <v>0</v>
      </c>
      <c r="G42" s="207">
        <f>'общие характеристики'!G47</f>
        <v>0</v>
      </c>
      <c r="H42" s="207">
        <f>'общие характеристики'!H47</f>
        <v>0</v>
      </c>
      <c r="I42" s="207">
        <f>'общие характеристики'!I47</f>
        <v>0</v>
      </c>
      <c r="J42" s="207">
        <f>'общие характеристики'!J47</f>
        <v>0</v>
      </c>
      <c r="K42" s="207">
        <f>'общие характеристики'!K47</f>
        <v>0</v>
      </c>
      <c r="L42" s="207">
        <f>'общие характеристики'!L47</f>
        <v>0</v>
      </c>
      <c r="M42" s="209">
        <f>'общие характеристики'!M47</f>
        <v>0</v>
      </c>
      <c r="N42" s="209">
        <f>'общие характеристики'!N47</f>
        <v>0</v>
      </c>
      <c r="O42" s="210">
        <f>'общие характеристики'!O47</f>
        <v>0</v>
      </c>
      <c r="P42" s="211">
        <f>'общие характеристики'!P47</f>
        <v>0</v>
      </c>
      <c r="Q42" s="211">
        <f>'общие характеристики'!Q47</f>
        <v>0</v>
      </c>
      <c r="R42" s="212">
        <f>'общие характеристики'!R47</f>
        <v>0</v>
      </c>
      <c r="S42" s="213">
        <f>'общие характеристики'!AM47</f>
        <v>0</v>
      </c>
      <c r="T42" s="208">
        <f>'общие характеристики'!AN47</f>
        <v>0</v>
      </c>
      <c r="U42" s="208">
        <f>'общие характеристики'!AO47</f>
        <v>0</v>
      </c>
      <c r="V42" s="214">
        <f>'общие характеристики'!AP47</f>
        <v>0</v>
      </c>
    </row>
    <row r="43" spans="2:22" s="235" customFormat="1" ht="15">
      <c r="B43" s="153">
        <v>32</v>
      </c>
      <c r="C43" s="207">
        <f>'общие характеристики'!C48</f>
        <v>0</v>
      </c>
      <c r="D43" s="207">
        <f>'общие характеристики'!D48</f>
        <v>0</v>
      </c>
      <c r="E43" s="208">
        <f>'общие характеристики'!E48</f>
        <v>0</v>
      </c>
      <c r="F43" s="207">
        <f>'общие характеристики'!F48</f>
        <v>0</v>
      </c>
      <c r="G43" s="207">
        <f>'общие характеристики'!G48</f>
        <v>0</v>
      </c>
      <c r="H43" s="207">
        <f>'общие характеристики'!H48</f>
        <v>0</v>
      </c>
      <c r="I43" s="207">
        <f>'общие характеристики'!I48</f>
        <v>0</v>
      </c>
      <c r="J43" s="207">
        <f>'общие характеристики'!J48</f>
        <v>0</v>
      </c>
      <c r="K43" s="207">
        <f>'общие характеристики'!K48</f>
        <v>0</v>
      </c>
      <c r="L43" s="207">
        <f>'общие характеристики'!L48</f>
        <v>0</v>
      </c>
      <c r="M43" s="209">
        <f>'общие характеристики'!M48</f>
        <v>0</v>
      </c>
      <c r="N43" s="209">
        <f>'общие характеристики'!N48</f>
        <v>0</v>
      </c>
      <c r="O43" s="210">
        <f>'общие характеристики'!O48</f>
        <v>0</v>
      </c>
      <c r="P43" s="211">
        <f>'общие характеристики'!P48</f>
        <v>0</v>
      </c>
      <c r="Q43" s="211">
        <f>'общие характеристики'!Q48</f>
        <v>0</v>
      </c>
      <c r="R43" s="212">
        <f>'общие характеристики'!R48</f>
        <v>0</v>
      </c>
      <c r="S43" s="213">
        <f>'общие характеристики'!AM48</f>
        <v>0</v>
      </c>
      <c r="T43" s="208">
        <f>'общие характеристики'!AN48</f>
        <v>0</v>
      </c>
      <c r="U43" s="208">
        <f>'общие характеристики'!AO48</f>
        <v>0</v>
      </c>
      <c r="V43" s="214">
        <f>'общие характеристики'!AP48</f>
        <v>0</v>
      </c>
    </row>
    <row r="44" spans="2:22" s="235" customFormat="1" ht="15">
      <c r="B44" s="153">
        <v>33</v>
      </c>
      <c r="C44" s="207">
        <f>'общие характеристики'!C49</f>
        <v>0</v>
      </c>
      <c r="D44" s="207">
        <f>'общие характеристики'!D49</f>
        <v>0</v>
      </c>
      <c r="E44" s="208">
        <f>'общие характеристики'!E49</f>
        <v>0</v>
      </c>
      <c r="F44" s="207">
        <f>'общие характеристики'!F49</f>
        <v>0</v>
      </c>
      <c r="G44" s="207">
        <f>'общие характеристики'!G49</f>
        <v>0</v>
      </c>
      <c r="H44" s="207">
        <f>'общие характеристики'!H49</f>
        <v>0</v>
      </c>
      <c r="I44" s="207">
        <f>'общие характеристики'!I49</f>
        <v>0</v>
      </c>
      <c r="J44" s="207">
        <f>'общие характеристики'!J49</f>
        <v>0</v>
      </c>
      <c r="K44" s="207">
        <f>'общие характеристики'!K49</f>
        <v>0</v>
      </c>
      <c r="L44" s="207">
        <f>'общие характеристики'!L49</f>
        <v>0</v>
      </c>
      <c r="M44" s="209">
        <f>'общие характеристики'!M49</f>
        <v>0</v>
      </c>
      <c r="N44" s="209">
        <f>'общие характеристики'!N49</f>
        <v>0</v>
      </c>
      <c r="O44" s="210">
        <f>'общие характеристики'!O49</f>
        <v>0</v>
      </c>
      <c r="P44" s="211">
        <f>'общие характеристики'!P49</f>
        <v>0</v>
      </c>
      <c r="Q44" s="211">
        <f>'общие характеристики'!Q49</f>
        <v>0</v>
      </c>
      <c r="R44" s="212">
        <f>'общие характеристики'!R49</f>
        <v>0</v>
      </c>
      <c r="S44" s="213">
        <f>'общие характеристики'!AM49</f>
        <v>0</v>
      </c>
      <c r="T44" s="208">
        <f>'общие характеристики'!AN49</f>
        <v>0</v>
      </c>
      <c r="U44" s="208">
        <f>'общие характеристики'!AO49</f>
        <v>0</v>
      </c>
      <c r="V44" s="214">
        <f>'общие характеристики'!AP49</f>
        <v>0</v>
      </c>
    </row>
    <row r="45" spans="2:22" s="235" customFormat="1" ht="15">
      <c r="B45" s="153">
        <v>34</v>
      </c>
      <c r="C45" s="207">
        <f>'общие характеристики'!C50</f>
        <v>0</v>
      </c>
      <c r="D45" s="207">
        <f>'общие характеристики'!D50</f>
        <v>0</v>
      </c>
      <c r="E45" s="208">
        <f>'общие характеристики'!E50</f>
        <v>0</v>
      </c>
      <c r="F45" s="207">
        <f>'общие характеристики'!F50</f>
        <v>0</v>
      </c>
      <c r="G45" s="207">
        <f>'общие характеристики'!G50</f>
        <v>0</v>
      </c>
      <c r="H45" s="207">
        <f>'общие характеристики'!H50</f>
        <v>0</v>
      </c>
      <c r="I45" s="207">
        <f>'общие характеристики'!I50</f>
        <v>0</v>
      </c>
      <c r="J45" s="207">
        <f>'общие характеристики'!J50</f>
        <v>0</v>
      </c>
      <c r="K45" s="207">
        <f>'общие характеристики'!K50</f>
        <v>0</v>
      </c>
      <c r="L45" s="207">
        <f>'общие характеристики'!L50</f>
        <v>0</v>
      </c>
      <c r="M45" s="209">
        <f>'общие характеристики'!M50</f>
        <v>0</v>
      </c>
      <c r="N45" s="209">
        <f>'общие характеристики'!N50</f>
        <v>0</v>
      </c>
      <c r="O45" s="210">
        <f>'общие характеристики'!O50</f>
        <v>0</v>
      </c>
      <c r="P45" s="211">
        <f>'общие характеристики'!P50</f>
        <v>0</v>
      </c>
      <c r="Q45" s="211">
        <f>'общие характеристики'!Q50</f>
        <v>0</v>
      </c>
      <c r="R45" s="212">
        <f>'общие характеристики'!R50</f>
        <v>0</v>
      </c>
      <c r="S45" s="213">
        <f>'общие характеристики'!AM50</f>
        <v>0</v>
      </c>
      <c r="T45" s="208">
        <f>'общие характеристики'!AN50</f>
        <v>0</v>
      </c>
      <c r="U45" s="208">
        <f>'общие характеристики'!AO50</f>
        <v>0</v>
      </c>
      <c r="V45" s="214">
        <f>'общие характеристики'!AP50</f>
        <v>0</v>
      </c>
    </row>
    <row r="46" spans="2:22" s="235" customFormat="1" ht="15">
      <c r="B46" s="153">
        <v>35</v>
      </c>
      <c r="C46" s="207">
        <f>'общие характеристики'!C51</f>
        <v>0</v>
      </c>
      <c r="D46" s="207">
        <f>'общие характеристики'!D51</f>
        <v>0</v>
      </c>
      <c r="E46" s="208">
        <f>'общие характеристики'!E51</f>
        <v>0</v>
      </c>
      <c r="F46" s="207">
        <f>'общие характеристики'!F51</f>
        <v>0</v>
      </c>
      <c r="G46" s="207">
        <f>'общие характеристики'!G51</f>
        <v>0</v>
      </c>
      <c r="H46" s="207">
        <f>'общие характеристики'!H51</f>
        <v>0</v>
      </c>
      <c r="I46" s="207">
        <f>'общие характеристики'!I51</f>
        <v>0</v>
      </c>
      <c r="J46" s="207">
        <f>'общие характеристики'!J51</f>
        <v>0</v>
      </c>
      <c r="K46" s="207">
        <f>'общие характеристики'!K51</f>
        <v>0</v>
      </c>
      <c r="L46" s="207">
        <f>'общие характеристики'!L51</f>
        <v>0</v>
      </c>
      <c r="M46" s="209">
        <f>'общие характеристики'!M51</f>
        <v>0</v>
      </c>
      <c r="N46" s="209">
        <f>'общие характеристики'!N51</f>
        <v>0</v>
      </c>
      <c r="O46" s="210">
        <f>'общие характеристики'!O51</f>
        <v>0</v>
      </c>
      <c r="P46" s="211">
        <f>'общие характеристики'!P51</f>
        <v>0</v>
      </c>
      <c r="Q46" s="211">
        <f>'общие характеристики'!Q51</f>
        <v>0</v>
      </c>
      <c r="R46" s="212">
        <f>'общие характеристики'!R51</f>
        <v>0</v>
      </c>
      <c r="S46" s="213">
        <f>'общие характеристики'!AM51</f>
        <v>0</v>
      </c>
      <c r="T46" s="208">
        <f>'общие характеристики'!AN51</f>
        <v>0</v>
      </c>
      <c r="U46" s="208">
        <f>'общие характеристики'!AO51</f>
        <v>0</v>
      </c>
      <c r="V46" s="214">
        <f>'общие характеристики'!AP51</f>
        <v>0</v>
      </c>
    </row>
    <row r="47" spans="2:22" s="235" customFormat="1" ht="15">
      <c r="B47" s="153">
        <v>36</v>
      </c>
      <c r="C47" s="207">
        <f>'общие характеристики'!C52</f>
        <v>0</v>
      </c>
      <c r="D47" s="207">
        <f>'общие характеристики'!D52</f>
        <v>0</v>
      </c>
      <c r="E47" s="208">
        <f>'общие характеристики'!E52</f>
        <v>0</v>
      </c>
      <c r="F47" s="207">
        <f>'общие характеристики'!F52</f>
        <v>0</v>
      </c>
      <c r="G47" s="207">
        <f>'общие характеристики'!G52</f>
        <v>0</v>
      </c>
      <c r="H47" s="207">
        <f>'общие характеристики'!H52</f>
        <v>0</v>
      </c>
      <c r="I47" s="207">
        <f>'общие характеристики'!I52</f>
        <v>0</v>
      </c>
      <c r="J47" s="207">
        <f>'общие характеристики'!J52</f>
        <v>0</v>
      </c>
      <c r="K47" s="207">
        <f>'общие характеристики'!K52</f>
        <v>0</v>
      </c>
      <c r="L47" s="207">
        <f>'общие характеристики'!L52</f>
        <v>0</v>
      </c>
      <c r="M47" s="209">
        <f>'общие характеристики'!M52</f>
        <v>0</v>
      </c>
      <c r="N47" s="209">
        <f>'общие характеристики'!N52</f>
        <v>0</v>
      </c>
      <c r="O47" s="210">
        <f>'общие характеристики'!O52</f>
        <v>0</v>
      </c>
      <c r="P47" s="211">
        <f>'общие характеристики'!P52</f>
        <v>0</v>
      </c>
      <c r="Q47" s="211">
        <f>'общие характеристики'!Q52</f>
        <v>0</v>
      </c>
      <c r="R47" s="212">
        <f>'общие характеристики'!R52</f>
        <v>0</v>
      </c>
      <c r="S47" s="213">
        <f>'общие характеристики'!AM52</f>
        <v>0</v>
      </c>
      <c r="T47" s="208">
        <f>'общие характеристики'!AN52</f>
        <v>0</v>
      </c>
      <c r="U47" s="208">
        <f>'общие характеристики'!AO52</f>
        <v>0</v>
      </c>
      <c r="V47" s="214">
        <f>'общие характеристики'!AP52</f>
        <v>0</v>
      </c>
    </row>
    <row r="48" spans="2:22" s="235" customFormat="1" ht="15">
      <c r="B48" s="153">
        <v>37</v>
      </c>
      <c r="C48" s="207">
        <f>'общие характеристики'!C53</f>
        <v>0</v>
      </c>
      <c r="D48" s="207">
        <f>'общие характеристики'!D53</f>
        <v>0</v>
      </c>
      <c r="E48" s="208">
        <f>'общие характеристики'!E53</f>
        <v>0</v>
      </c>
      <c r="F48" s="207">
        <f>'общие характеристики'!F53</f>
        <v>0</v>
      </c>
      <c r="G48" s="207">
        <f>'общие характеристики'!G53</f>
        <v>0</v>
      </c>
      <c r="H48" s="207">
        <f>'общие характеристики'!H53</f>
        <v>0</v>
      </c>
      <c r="I48" s="207">
        <f>'общие характеристики'!I53</f>
        <v>0</v>
      </c>
      <c r="J48" s="207">
        <f>'общие характеристики'!J53</f>
        <v>0</v>
      </c>
      <c r="K48" s="207">
        <f>'общие характеристики'!K53</f>
        <v>0</v>
      </c>
      <c r="L48" s="207">
        <f>'общие характеристики'!L53</f>
        <v>0</v>
      </c>
      <c r="M48" s="209">
        <f>'общие характеристики'!M53</f>
        <v>0</v>
      </c>
      <c r="N48" s="209">
        <f>'общие характеристики'!N53</f>
        <v>0</v>
      </c>
      <c r="O48" s="210">
        <f>'общие характеристики'!O53</f>
        <v>0</v>
      </c>
      <c r="P48" s="211">
        <f>'общие характеристики'!P53</f>
        <v>0</v>
      </c>
      <c r="Q48" s="211">
        <f>'общие характеристики'!Q53</f>
        <v>0</v>
      </c>
      <c r="R48" s="212">
        <f>'общие характеристики'!R53</f>
        <v>0</v>
      </c>
      <c r="S48" s="213">
        <f>'общие характеристики'!AM53</f>
        <v>0</v>
      </c>
      <c r="T48" s="208">
        <f>'общие характеристики'!AN53</f>
        <v>0</v>
      </c>
      <c r="U48" s="208">
        <f>'общие характеристики'!AO53</f>
        <v>0</v>
      </c>
      <c r="V48" s="214">
        <f>'общие характеристики'!AP53</f>
        <v>0</v>
      </c>
    </row>
    <row r="49" spans="2:22" s="235" customFormat="1" ht="15">
      <c r="B49" s="153">
        <v>38</v>
      </c>
      <c r="C49" s="207">
        <f>'общие характеристики'!C54</f>
        <v>0</v>
      </c>
      <c r="D49" s="207">
        <f>'общие характеристики'!D54</f>
        <v>0</v>
      </c>
      <c r="E49" s="208">
        <f>'общие характеристики'!E54</f>
        <v>0</v>
      </c>
      <c r="F49" s="207">
        <f>'общие характеристики'!F54</f>
        <v>0</v>
      </c>
      <c r="G49" s="207">
        <f>'общие характеристики'!G54</f>
        <v>0</v>
      </c>
      <c r="H49" s="207">
        <f>'общие характеристики'!H54</f>
        <v>0</v>
      </c>
      <c r="I49" s="207">
        <f>'общие характеристики'!I54</f>
        <v>0</v>
      </c>
      <c r="J49" s="207">
        <f>'общие характеристики'!J54</f>
        <v>0</v>
      </c>
      <c r="K49" s="207">
        <f>'общие характеристики'!K54</f>
        <v>0</v>
      </c>
      <c r="L49" s="207">
        <f>'общие характеристики'!L54</f>
        <v>0</v>
      </c>
      <c r="M49" s="209">
        <f>'общие характеристики'!M54</f>
        <v>0</v>
      </c>
      <c r="N49" s="209">
        <f>'общие характеристики'!N54</f>
        <v>0</v>
      </c>
      <c r="O49" s="210">
        <f>'общие характеристики'!O54</f>
        <v>0</v>
      </c>
      <c r="P49" s="211">
        <f>'общие характеристики'!P54</f>
        <v>0</v>
      </c>
      <c r="Q49" s="211">
        <f>'общие характеристики'!Q54</f>
        <v>0</v>
      </c>
      <c r="R49" s="212">
        <f>'общие характеристики'!R54</f>
        <v>0</v>
      </c>
      <c r="S49" s="213">
        <f>'общие характеристики'!AM54</f>
        <v>0</v>
      </c>
      <c r="T49" s="208">
        <f>'общие характеристики'!AN54</f>
        <v>0</v>
      </c>
      <c r="U49" s="208">
        <f>'общие характеристики'!AO54</f>
        <v>0</v>
      </c>
      <c r="V49" s="214">
        <f>'общие характеристики'!AP54</f>
        <v>0</v>
      </c>
    </row>
    <row r="50" spans="2:22" s="235" customFormat="1" ht="15">
      <c r="B50" s="153">
        <v>39</v>
      </c>
      <c r="C50" s="207">
        <f>'общие характеристики'!C55</f>
        <v>0</v>
      </c>
      <c r="D50" s="207">
        <f>'общие характеристики'!D55</f>
        <v>0</v>
      </c>
      <c r="E50" s="208">
        <f>'общие характеристики'!E55</f>
        <v>0</v>
      </c>
      <c r="F50" s="207">
        <f>'общие характеристики'!F55</f>
        <v>0</v>
      </c>
      <c r="G50" s="207">
        <f>'общие характеристики'!G55</f>
        <v>0</v>
      </c>
      <c r="H50" s="207">
        <f>'общие характеристики'!H55</f>
        <v>0</v>
      </c>
      <c r="I50" s="207">
        <f>'общие характеристики'!I55</f>
        <v>0</v>
      </c>
      <c r="J50" s="207">
        <f>'общие характеристики'!J55</f>
        <v>0</v>
      </c>
      <c r="K50" s="207">
        <f>'общие характеристики'!K55</f>
        <v>0</v>
      </c>
      <c r="L50" s="207">
        <f>'общие характеристики'!L55</f>
        <v>0</v>
      </c>
      <c r="M50" s="209">
        <f>'общие характеристики'!M55</f>
        <v>0</v>
      </c>
      <c r="N50" s="209">
        <f>'общие характеристики'!N55</f>
        <v>0</v>
      </c>
      <c r="O50" s="210">
        <f>'общие характеристики'!O55</f>
        <v>0</v>
      </c>
      <c r="P50" s="211">
        <f>'общие характеристики'!P55</f>
        <v>0</v>
      </c>
      <c r="Q50" s="211">
        <f>'общие характеристики'!Q55</f>
        <v>0</v>
      </c>
      <c r="R50" s="212">
        <f>'общие характеристики'!R55</f>
        <v>0</v>
      </c>
      <c r="S50" s="213">
        <f>'общие характеристики'!AM55</f>
        <v>0</v>
      </c>
      <c r="T50" s="208">
        <f>'общие характеристики'!AN55</f>
        <v>0</v>
      </c>
      <c r="U50" s="208">
        <f>'общие характеристики'!AO55</f>
        <v>0</v>
      </c>
      <c r="V50" s="214">
        <f>'общие характеристики'!AP55</f>
        <v>0</v>
      </c>
    </row>
    <row r="51" spans="2:22" s="235" customFormat="1" ht="15">
      <c r="B51" s="153">
        <v>40</v>
      </c>
      <c r="C51" s="207">
        <f>'общие характеристики'!C56</f>
        <v>0</v>
      </c>
      <c r="D51" s="207">
        <f>'общие характеристики'!D56</f>
        <v>0</v>
      </c>
      <c r="E51" s="208">
        <f>'общие характеристики'!E56</f>
        <v>0</v>
      </c>
      <c r="F51" s="207">
        <f>'общие характеристики'!F56</f>
        <v>0</v>
      </c>
      <c r="G51" s="207">
        <f>'общие характеристики'!G56</f>
        <v>0</v>
      </c>
      <c r="H51" s="207">
        <f>'общие характеристики'!H56</f>
        <v>0</v>
      </c>
      <c r="I51" s="207">
        <f>'общие характеристики'!I56</f>
        <v>0</v>
      </c>
      <c r="J51" s="207">
        <f>'общие характеристики'!J56</f>
        <v>0</v>
      </c>
      <c r="K51" s="207">
        <f>'общие характеристики'!K56</f>
        <v>0</v>
      </c>
      <c r="L51" s="207">
        <f>'общие характеристики'!L56</f>
        <v>0</v>
      </c>
      <c r="M51" s="209">
        <f>'общие характеристики'!M56</f>
        <v>0</v>
      </c>
      <c r="N51" s="209">
        <f>'общие характеристики'!N56</f>
        <v>0</v>
      </c>
      <c r="O51" s="210">
        <f>'общие характеристики'!O56</f>
        <v>0</v>
      </c>
      <c r="P51" s="211">
        <f>'общие характеристики'!P56</f>
        <v>0</v>
      </c>
      <c r="Q51" s="211">
        <f>'общие характеристики'!Q56</f>
        <v>0</v>
      </c>
      <c r="R51" s="212">
        <f>'общие характеристики'!R56</f>
        <v>0</v>
      </c>
      <c r="S51" s="213">
        <f>'общие характеристики'!AM56</f>
        <v>0</v>
      </c>
      <c r="T51" s="208">
        <f>'общие характеристики'!AN56</f>
        <v>0</v>
      </c>
      <c r="U51" s="208">
        <f>'общие характеристики'!AO56</f>
        <v>0</v>
      </c>
      <c r="V51" s="214">
        <f>'общие характеристики'!AP56</f>
        <v>0</v>
      </c>
    </row>
    <row r="52" spans="2:22" s="235" customFormat="1" ht="15">
      <c r="B52" s="153">
        <v>41</v>
      </c>
      <c r="C52" s="207">
        <f>'общие характеристики'!C57</f>
        <v>0</v>
      </c>
      <c r="D52" s="207">
        <f>'общие характеристики'!D57</f>
        <v>0</v>
      </c>
      <c r="E52" s="208">
        <f>'общие характеристики'!E57</f>
        <v>0</v>
      </c>
      <c r="F52" s="207">
        <f>'общие характеристики'!F57</f>
        <v>0</v>
      </c>
      <c r="G52" s="207">
        <f>'общие характеристики'!G57</f>
        <v>0</v>
      </c>
      <c r="H52" s="207">
        <f>'общие характеристики'!H57</f>
        <v>0</v>
      </c>
      <c r="I52" s="207">
        <f>'общие характеристики'!I57</f>
        <v>0</v>
      </c>
      <c r="J52" s="207">
        <f>'общие характеристики'!J57</f>
        <v>0</v>
      </c>
      <c r="K52" s="207">
        <f>'общие характеристики'!K57</f>
        <v>0</v>
      </c>
      <c r="L52" s="207">
        <f>'общие характеристики'!L57</f>
        <v>0</v>
      </c>
      <c r="M52" s="209">
        <f>'общие характеристики'!M57</f>
        <v>0</v>
      </c>
      <c r="N52" s="209">
        <f>'общие характеристики'!N57</f>
        <v>0</v>
      </c>
      <c r="O52" s="210">
        <f>'общие характеристики'!O57</f>
        <v>0</v>
      </c>
      <c r="P52" s="211">
        <f>'общие характеристики'!P57</f>
        <v>0</v>
      </c>
      <c r="Q52" s="211">
        <f>'общие характеристики'!Q57</f>
        <v>0</v>
      </c>
      <c r="R52" s="212">
        <f>'общие характеристики'!R57</f>
        <v>0</v>
      </c>
      <c r="S52" s="213">
        <f>'общие характеристики'!AM57</f>
        <v>0</v>
      </c>
      <c r="T52" s="208">
        <f>'общие характеристики'!AN57</f>
        <v>0</v>
      </c>
      <c r="U52" s="208">
        <f>'общие характеристики'!AO57</f>
        <v>0</v>
      </c>
      <c r="V52" s="214">
        <f>'общие характеристики'!AP57</f>
        <v>0</v>
      </c>
    </row>
    <row r="53" spans="2:22" s="235" customFormat="1" ht="15">
      <c r="B53" s="153">
        <v>42</v>
      </c>
      <c r="C53" s="207">
        <f>'общие характеристики'!C58</f>
        <v>0</v>
      </c>
      <c r="D53" s="207">
        <f>'общие характеристики'!D58</f>
        <v>0</v>
      </c>
      <c r="E53" s="208">
        <f>'общие характеристики'!E58</f>
        <v>0</v>
      </c>
      <c r="F53" s="207">
        <f>'общие характеристики'!F58</f>
        <v>0</v>
      </c>
      <c r="G53" s="207">
        <f>'общие характеристики'!G58</f>
        <v>0</v>
      </c>
      <c r="H53" s="207">
        <f>'общие характеристики'!H58</f>
        <v>0</v>
      </c>
      <c r="I53" s="207">
        <f>'общие характеристики'!I58</f>
        <v>0</v>
      </c>
      <c r="J53" s="207">
        <f>'общие характеристики'!J58</f>
        <v>0</v>
      </c>
      <c r="K53" s="207">
        <f>'общие характеристики'!K58</f>
        <v>0</v>
      </c>
      <c r="L53" s="207">
        <f>'общие характеристики'!L58</f>
        <v>0</v>
      </c>
      <c r="M53" s="209">
        <f>'общие характеристики'!M58</f>
        <v>0</v>
      </c>
      <c r="N53" s="209">
        <f>'общие характеристики'!N58</f>
        <v>0</v>
      </c>
      <c r="O53" s="210">
        <f>'общие характеристики'!O58</f>
        <v>0</v>
      </c>
      <c r="P53" s="211">
        <f>'общие характеристики'!P58</f>
        <v>0</v>
      </c>
      <c r="Q53" s="211">
        <f>'общие характеристики'!Q58</f>
        <v>0</v>
      </c>
      <c r="R53" s="212">
        <f>'общие характеристики'!R58</f>
        <v>0</v>
      </c>
      <c r="S53" s="213">
        <f>'общие характеристики'!AM58</f>
        <v>0</v>
      </c>
      <c r="T53" s="208">
        <f>'общие характеристики'!AN58</f>
        <v>0</v>
      </c>
      <c r="U53" s="208">
        <f>'общие характеристики'!AO58</f>
        <v>0</v>
      </c>
      <c r="V53" s="214">
        <f>'общие характеристики'!AP58</f>
        <v>0</v>
      </c>
    </row>
    <row r="54" spans="2:22" s="235" customFormat="1" ht="15">
      <c r="B54" s="153">
        <v>43</v>
      </c>
      <c r="C54" s="207">
        <f>'общие характеристики'!C59</f>
        <v>0</v>
      </c>
      <c r="D54" s="207">
        <f>'общие характеристики'!D59</f>
        <v>0</v>
      </c>
      <c r="E54" s="208">
        <f>'общие характеристики'!E59</f>
        <v>0</v>
      </c>
      <c r="F54" s="207">
        <f>'общие характеристики'!F59</f>
        <v>0</v>
      </c>
      <c r="G54" s="207">
        <f>'общие характеристики'!G59</f>
        <v>0</v>
      </c>
      <c r="H54" s="207">
        <f>'общие характеристики'!H59</f>
        <v>0</v>
      </c>
      <c r="I54" s="207">
        <f>'общие характеристики'!I59</f>
        <v>0</v>
      </c>
      <c r="J54" s="207">
        <f>'общие характеристики'!J59</f>
        <v>0</v>
      </c>
      <c r="K54" s="207">
        <f>'общие характеристики'!K59</f>
        <v>0</v>
      </c>
      <c r="L54" s="207">
        <f>'общие характеристики'!L59</f>
        <v>0</v>
      </c>
      <c r="M54" s="209">
        <f>'общие характеристики'!M59</f>
        <v>0</v>
      </c>
      <c r="N54" s="209">
        <f>'общие характеристики'!N59</f>
        <v>0</v>
      </c>
      <c r="O54" s="210">
        <f>'общие характеристики'!O59</f>
        <v>0</v>
      </c>
      <c r="P54" s="211">
        <f>'общие характеристики'!P59</f>
        <v>0</v>
      </c>
      <c r="Q54" s="211">
        <f>'общие характеристики'!Q59</f>
        <v>0</v>
      </c>
      <c r="R54" s="212">
        <f>'общие характеристики'!R59</f>
        <v>0</v>
      </c>
      <c r="S54" s="213">
        <f>'общие характеристики'!AM59</f>
        <v>0</v>
      </c>
      <c r="T54" s="208">
        <f>'общие характеристики'!AN59</f>
        <v>0</v>
      </c>
      <c r="U54" s="208">
        <f>'общие характеристики'!AO59</f>
        <v>0</v>
      </c>
      <c r="V54" s="214">
        <f>'общие характеристики'!AP59</f>
        <v>0</v>
      </c>
    </row>
    <row r="55" spans="2:22" s="235" customFormat="1" ht="15">
      <c r="B55" s="153">
        <v>44</v>
      </c>
      <c r="C55" s="207">
        <f>'общие характеристики'!C60</f>
        <v>0</v>
      </c>
      <c r="D55" s="207">
        <f>'общие характеристики'!D60</f>
        <v>0</v>
      </c>
      <c r="E55" s="208">
        <f>'общие характеристики'!E60</f>
        <v>0</v>
      </c>
      <c r="F55" s="207">
        <f>'общие характеристики'!F60</f>
        <v>0</v>
      </c>
      <c r="G55" s="207">
        <f>'общие характеристики'!G60</f>
        <v>0</v>
      </c>
      <c r="H55" s="207">
        <f>'общие характеристики'!H60</f>
        <v>0</v>
      </c>
      <c r="I55" s="207">
        <f>'общие характеристики'!I60</f>
        <v>0</v>
      </c>
      <c r="J55" s="207">
        <f>'общие характеристики'!J60</f>
        <v>0</v>
      </c>
      <c r="K55" s="207">
        <f>'общие характеристики'!K60</f>
        <v>0</v>
      </c>
      <c r="L55" s="207">
        <f>'общие характеристики'!L60</f>
        <v>0</v>
      </c>
      <c r="M55" s="209">
        <f>'общие характеристики'!M60</f>
        <v>0</v>
      </c>
      <c r="N55" s="209">
        <f>'общие характеристики'!N60</f>
        <v>0</v>
      </c>
      <c r="O55" s="210">
        <f>'общие характеристики'!O60</f>
        <v>0</v>
      </c>
      <c r="P55" s="211">
        <f>'общие характеристики'!P60</f>
        <v>0</v>
      </c>
      <c r="Q55" s="211">
        <f>'общие характеристики'!Q60</f>
        <v>0</v>
      </c>
      <c r="R55" s="212">
        <f>'общие характеристики'!R60</f>
        <v>0</v>
      </c>
      <c r="S55" s="213">
        <f>'общие характеристики'!AM60</f>
        <v>0</v>
      </c>
      <c r="T55" s="208">
        <f>'общие характеристики'!AN60</f>
        <v>0</v>
      </c>
      <c r="U55" s="208">
        <f>'общие характеристики'!AO60</f>
        <v>0</v>
      </c>
      <c r="V55" s="214">
        <f>'общие характеристики'!AP60</f>
        <v>0</v>
      </c>
    </row>
    <row r="56" spans="2:22" s="235" customFormat="1" ht="15">
      <c r="B56" s="153">
        <v>45</v>
      </c>
      <c r="C56" s="207">
        <f>'общие характеристики'!C61</f>
        <v>0</v>
      </c>
      <c r="D56" s="207">
        <f>'общие характеристики'!D61</f>
        <v>0</v>
      </c>
      <c r="E56" s="208">
        <f>'общие характеристики'!E61</f>
        <v>0</v>
      </c>
      <c r="F56" s="207">
        <f>'общие характеристики'!F61</f>
        <v>0</v>
      </c>
      <c r="G56" s="207">
        <f>'общие характеристики'!G61</f>
        <v>0</v>
      </c>
      <c r="H56" s="207">
        <f>'общие характеристики'!H61</f>
        <v>0</v>
      </c>
      <c r="I56" s="207">
        <f>'общие характеристики'!I61</f>
        <v>0</v>
      </c>
      <c r="J56" s="207">
        <f>'общие характеристики'!J61</f>
        <v>0</v>
      </c>
      <c r="K56" s="207">
        <f>'общие характеристики'!K61</f>
        <v>0</v>
      </c>
      <c r="L56" s="207">
        <f>'общие характеристики'!L61</f>
        <v>0</v>
      </c>
      <c r="M56" s="209">
        <f>'общие характеристики'!M61</f>
        <v>0</v>
      </c>
      <c r="N56" s="209">
        <f>'общие характеристики'!N61</f>
        <v>0</v>
      </c>
      <c r="O56" s="210">
        <f>'общие характеристики'!O61</f>
        <v>0</v>
      </c>
      <c r="P56" s="211">
        <f>'общие характеристики'!P61</f>
        <v>0</v>
      </c>
      <c r="Q56" s="211">
        <f>'общие характеристики'!Q61</f>
        <v>0</v>
      </c>
      <c r="R56" s="212">
        <f>'общие характеристики'!R61</f>
        <v>0</v>
      </c>
      <c r="S56" s="213">
        <f>'общие характеристики'!AM61</f>
        <v>0</v>
      </c>
      <c r="T56" s="208">
        <f>'общие характеристики'!AN61</f>
        <v>0</v>
      </c>
      <c r="U56" s="208">
        <f>'общие характеристики'!AO61</f>
        <v>0</v>
      </c>
      <c r="V56" s="214">
        <f>'общие характеристики'!AP61</f>
        <v>0</v>
      </c>
    </row>
    <row r="57" spans="2:22" s="235" customFormat="1" ht="15">
      <c r="B57" s="153">
        <v>46</v>
      </c>
      <c r="C57" s="207">
        <f>'общие характеристики'!C62</f>
        <v>0</v>
      </c>
      <c r="D57" s="207">
        <f>'общие характеристики'!D62</f>
        <v>0</v>
      </c>
      <c r="E57" s="208">
        <f>'общие характеристики'!E62</f>
        <v>0</v>
      </c>
      <c r="F57" s="207">
        <f>'общие характеристики'!F62</f>
        <v>0</v>
      </c>
      <c r="G57" s="207">
        <f>'общие характеристики'!G62</f>
        <v>0</v>
      </c>
      <c r="H57" s="207">
        <f>'общие характеристики'!H62</f>
        <v>0</v>
      </c>
      <c r="I57" s="207">
        <f>'общие характеристики'!I62</f>
        <v>0</v>
      </c>
      <c r="J57" s="207">
        <f>'общие характеристики'!J62</f>
        <v>0</v>
      </c>
      <c r="K57" s="207">
        <f>'общие характеристики'!K62</f>
        <v>0</v>
      </c>
      <c r="L57" s="207">
        <f>'общие характеристики'!L62</f>
        <v>0</v>
      </c>
      <c r="M57" s="209">
        <f>'общие характеристики'!M62</f>
        <v>0</v>
      </c>
      <c r="N57" s="209">
        <f>'общие характеристики'!N62</f>
        <v>0</v>
      </c>
      <c r="O57" s="210">
        <f>'общие характеристики'!O62</f>
        <v>0</v>
      </c>
      <c r="P57" s="211">
        <f>'общие характеристики'!P62</f>
        <v>0</v>
      </c>
      <c r="Q57" s="211">
        <f>'общие характеристики'!Q62</f>
        <v>0</v>
      </c>
      <c r="R57" s="212">
        <f>'общие характеристики'!R62</f>
        <v>0</v>
      </c>
      <c r="S57" s="213">
        <f>'общие характеристики'!AM62</f>
        <v>0</v>
      </c>
      <c r="T57" s="208">
        <f>'общие характеристики'!AN62</f>
        <v>0</v>
      </c>
      <c r="U57" s="208">
        <f>'общие характеристики'!AO62</f>
        <v>0</v>
      </c>
      <c r="V57" s="214">
        <f>'общие характеристики'!AP62</f>
        <v>0</v>
      </c>
    </row>
    <row r="58" spans="2:22" s="235" customFormat="1" ht="15">
      <c r="B58" s="153">
        <v>47</v>
      </c>
      <c r="C58" s="207">
        <f>'общие характеристики'!C63</f>
        <v>0</v>
      </c>
      <c r="D58" s="207">
        <f>'общие характеристики'!D63</f>
        <v>0</v>
      </c>
      <c r="E58" s="208">
        <f>'общие характеристики'!E63</f>
        <v>0</v>
      </c>
      <c r="F58" s="207">
        <f>'общие характеристики'!F63</f>
        <v>0</v>
      </c>
      <c r="G58" s="207">
        <f>'общие характеристики'!G63</f>
        <v>0</v>
      </c>
      <c r="H58" s="207">
        <f>'общие характеристики'!H63</f>
        <v>0</v>
      </c>
      <c r="I58" s="207">
        <f>'общие характеристики'!I63</f>
        <v>0</v>
      </c>
      <c r="J58" s="207">
        <f>'общие характеристики'!J63</f>
        <v>0</v>
      </c>
      <c r="K58" s="207">
        <f>'общие характеристики'!K63</f>
        <v>0</v>
      </c>
      <c r="L58" s="207">
        <f>'общие характеристики'!L63</f>
        <v>0</v>
      </c>
      <c r="M58" s="209">
        <f>'общие характеристики'!M63</f>
        <v>0</v>
      </c>
      <c r="N58" s="209">
        <f>'общие характеристики'!N63</f>
        <v>0</v>
      </c>
      <c r="O58" s="210">
        <f>'общие характеристики'!O63</f>
        <v>0</v>
      </c>
      <c r="P58" s="211">
        <f>'общие характеристики'!P63</f>
        <v>0</v>
      </c>
      <c r="Q58" s="211">
        <f>'общие характеристики'!Q63</f>
        <v>0</v>
      </c>
      <c r="R58" s="212">
        <f>'общие характеристики'!R63</f>
        <v>0</v>
      </c>
      <c r="S58" s="213">
        <f>'общие характеристики'!AM63</f>
        <v>0</v>
      </c>
      <c r="T58" s="208">
        <f>'общие характеристики'!AN63</f>
        <v>0</v>
      </c>
      <c r="U58" s="208">
        <f>'общие характеристики'!AO63</f>
        <v>0</v>
      </c>
      <c r="V58" s="214">
        <f>'общие характеристики'!AP63</f>
        <v>0</v>
      </c>
    </row>
    <row r="59" spans="2:22" s="235" customFormat="1" ht="15">
      <c r="B59" s="153">
        <v>48</v>
      </c>
      <c r="C59" s="207">
        <f>'общие характеристики'!C64</f>
        <v>0</v>
      </c>
      <c r="D59" s="207">
        <f>'общие характеристики'!D64</f>
        <v>0</v>
      </c>
      <c r="E59" s="208">
        <f>'общие характеристики'!E64</f>
        <v>0</v>
      </c>
      <c r="F59" s="207">
        <f>'общие характеристики'!F64</f>
        <v>0</v>
      </c>
      <c r="G59" s="207">
        <f>'общие характеристики'!G64</f>
        <v>0</v>
      </c>
      <c r="H59" s="207">
        <f>'общие характеристики'!H64</f>
        <v>0</v>
      </c>
      <c r="I59" s="207">
        <f>'общие характеристики'!I64</f>
        <v>0</v>
      </c>
      <c r="J59" s="207">
        <f>'общие характеристики'!J64</f>
        <v>0</v>
      </c>
      <c r="K59" s="207">
        <f>'общие характеристики'!K64</f>
        <v>0</v>
      </c>
      <c r="L59" s="207">
        <f>'общие характеристики'!L64</f>
        <v>0</v>
      </c>
      <c r="M59" s="209">
        <f>'общие характеристики'!M64</f>
        <v>0</v>
      </c>
      <c r="N59" s="209">
        <f>'общие характеристики'!N64</f>
        <v>0</v>
      </c>
      <c r="O59" s="210">
        <f>'общие характеристики'!O64</f>
        <v>0</v>
      </c>
      <c r="P59" s="211">
        <f>'общие характеристики'!P64</f>
        <v>0</v>
      </c>
      <c r="Q59" s="211">
        <f>'общие характеристики'!Q64</f>
        <v>0</v>
      </c>
      <c r="R59" s="212">
        <f>'общие характеристики'!R64</f>
        <v>0</v>
      </c>
      <c r="S59" s="213">
        <f>'общие характеристики'!AM64</f>
        <v>0</v>
      </c>
      <c r="T59" s="208">
        <f>'общие характеристики'!AN64</f>
        <v>0</v>
      </c>
      <c r="U59" s="208">
        <f>'общие характеристики'!AO64</f>
        <v>0</v>
      </c>
      <c r="V59" s="214">
        <f>'общие характеристики'!AP64</f>
        <v>0</v>
      </c>
    </row>
    <row r="60" spans="2:22" s="235" customFormat="1" ht="15">
      <c r="B60" s="153">
        <v>49</v>
      </c>
      <c r="C60" s="207">
        <f>'общие характеристики'!C65</f>
        <v>0</v>
      </c>
      <c r="D60" s="207">
        <f>'общие характеристики'!D65</f>
        <v>0</v>
      </c>
      <c r="E60" s="208">
        <f>'общие характеристики'!E65</f>
        <v>0</v>
      </c>
      <c r="F60" s="207">
        <f>'общие характеристики'!F65</f>
        <v>0</v>
      </c>
      <c r="G60" s="207">
        <f>'общие характеристики'!G65</f>
        <v>0</v>
      </c>
      <c r="H60" s="207">
        <f>'общие характеристики'!H65</f>
        <v>0</v>
      </c>
      <c r="I60" s="207">
        <f>'общие характеристики'!I65</f>
        <v>0</v>
      </c>
      <c r="J60" s="207">
        <f>'общие характеристики'!J65</f>
        <v>0</v>
      </c>
      <c r="K60" s="207">
        <f>'общие характеристики'!K65</f>
        <v>0</v>
      </c>
      <c r="L60" s="207">
        <f>'общие характеристики'!L65</f>
        <v>0</v>
      </c>
      <c r="M60" s="209">
        <f>'общие характеристики'!M65</f>
        <v>0</v>
      </c>
      <c r="N60" s="209">
        <f>'общие характеристики'!N65</f>
        <v>0</v>
      </c>
      <c r="O60" s="210">
        <f>'общие характеристики'!O65</f>
        <v>0</v>
      </c>
      <c r="P60" s="211">
        <f>'общие характеристики'!P65</f>
        <v>0</v>
      </c>
      <c r="Q60" s="211">
        <f>'общие характеристики'!Q65</f>
        <v>0</v>
      </c>
      <c r="R60" s="212">
        <f>'общие характеристики'!R65</f>
        <v>0</v>
      </c>
      <c r="S60" s="213">
        <f>'общие характеристики'!AM65</f>
        <v>0</v>
      </c>
      <c r="T60" s="208">
        <f>'общие характеристики'!AN65</f>
        <v>0</v>
      </c>
      <c r="U60" s="208">
        <f>'общие характеристики'!AO65</f>
        <v>0</v>
      </c>
      <c r="V60" s="214">
        <f>'общие характеристики'!AP65</f>
        <v>0</v>
      </c>
    </row>
    <row r="61" spans="2:22" s="235" customFormat="1" ht="15">
      <c r="B61" s="153">
        <v>50</v>
      </c>
      <c r="C61" s="207">
        <f>'общие характеристики'!C66</f>
        <v>0</v>
      </c>
      <c r="D61" s="207">
        <f>'общие характеристики'!D66</f>
        <v>0</v>
      </c>
      <c r="E61" s="208">
        <f>'общие характеристики'!E66</f>
        <v>0</v>
      </c>
      <c r="F61" s="207">
        <f>'общие характеристики'!F66</f>
        <v>0</v>
      </c>
      <c r="G61" s="207">
        <f>'общие характеристики'!G66</f>
        <v>0</v>
      </c>
      <c r="H61" s="207">
        <f>'общие характеристики'!H66</f>
        <v>0</v>
      </c>
      <c r="I61" s="207">
        <f>'общие характеристики'!I66</f>
        <v>0</v>
      </c>
      <c r="J61" s="207">
        <f>'общие характеристики'!J66</f>
        <v>0</v>
      </c>
      <c r="K61" s="207">
        <f>'общие характеристики'!K66</f>
        <v>0</v>
      </c>
      <c r="L61" s="207">
        <f>'общие характеристики'!L66</f>
        <v>0</v>
      </c>
      <c r="M61" s="209">
        <f>'общие характеристики'!M66</f>
        <v>0</v>
      </c>
      <c r="N61" s="209">
        <f>'общие характеристики'!N66</f>
        <v>0</v>
      </c>
      <c r="O61" s="210">
        <f>'общие характеристики'!O66</f>
        <v>0</v>
      </c>
      <c r="P61" s="211">
        <f>'общие характеристики'!P66</f>
        <v>0</v>
      </c>
      <c r="Q61" s="211">
        <f>'общие характеристики'!Q66</f>
        <v>0</v>
      </c>
      <c r="R61" s="212">
        <f>'общие характеристики'!R66</f>
        <v>0</v>
      </c>
      <c r="S61" s="213">
        <f>'общие характеристики'!AM66</f>
        <v>0</v>
      </c>
      <c r="T61" s="208">
        <f>'общие характеристики'!AN66</f>
        <v>0</v>
      </c>
      <c r="U61" s="208">
        <f>'общие характеристики'!AO66</f>
        <v>0</v>
      </c>
      <c r="V61" s="214">
        <f>'общие характеристики'!AP66</f>
        <v>0</v>
      </c>
    </row>
    <row r="62" spans="2:22" s="235" customFormat="1" ht="15">
      <c r="B62" s="153">
        <v>51</v>
      </c>
      <c r="C62" s="207">
        <f>'общие характеристики'!C67</f>
        <v>0</v>
      </c>
      <c r="D62" s="207">
        <f>'общие характеристики'!D67</f>
        <v>0</v>
      </c>
      <c r="E62" s="208">
        <f>'общие характеристики'!E67</f>
        <v>0</v>
      </c>
      <c r="F62" s="207">
        <f>'общие характеристики'!F67</f>
        <v>0</v>
      </c>
      <c r="G62" s="207">
        <f>'общие характеристики'!G67</f>
        <v>0</v>
      </c>
      <c r="H62" s="207">
        <f>'общие характеристики'!H67</f>
        <v>0</v>
      </c>
      <c r="I62" s="207">
        <f>'общие характеристики'!I67</f>
        <v>0</v>
      </c>
      <c r="J62" s="207">
        <f>'общие характеристики'!J67</f>
        <v>0</v>
      </c>
      <c r="K62" s="207">
        <f>'общие характеристики'!K67</f>
        <v>0</v>
      </c>
      <c r="L62" s="207">
        <f>'общие характеристики'!L67</f>
        <v>0</v>
      </c>
      <c r="M62" s="209">
        <f>'общие характеристики'!M67</f>
        <v>0</v>
      </c>
      <c r="N62" s="209">
        <f>'общие характеристики'!N67</f>
        <v>0</v>
      </c>
      <c r="O62" s="210">
        <f>'общие характеристики'!O67</f>
        <v>0</v>
      </c>
      <c r="P62" s="211">
        <f>'общие характеристики'!P67</f>
        <v>0</v>
      </c>
      <c r="Q62" s="211">
        <f>'общие характеристики'!Q67</f>
        <v>0</v>
      </c>
      <c r="R62" s="212">
        <f>'общие характеристики'!R67</f>
        <v>0</v>
      </c>
      <c r="S62" s="213">
        <f>'общие характеристики'!AM67</f>
        <v>0</v>
      </c>
      <c r="T62" s="208">
        <f>'общие характеристики'!AN67</f>
        <v>0</v>
      </c>
      <c r="U62" s="208">
        <f>'общие характеристики'!AO67</f>
        <v>0</v>
      </c>
      <c r="V62" s="214">
        <f>'общие характеристики'!AP67</f>
        <v>0</v>
      </c>
    </row>
    <row r="63" spans="2:22" s="235" customFormat="1" ht="15">
      <c r="B63" s="153">
        <v>52</v>
      </c>
      <c r="C63" s="207">
        <f>'общие характеристики'!C68</f>
        <v>0</v>
      </c>
      <c r="D63" s="207">
        <f>'общие характеристики'!D68</f>
        <v>0</v>
      </c>
      <c r="E63" s="208">
        <f>'общие характеристики'!E68</f>
        <v>0</v>
      </c>
      <c r="F63" s="207">
        <f>'общие характеристики'!F68</f>
        <v>0</v>
      </c>
      <c r="G63" s="207">
        <f>'общие характеристики'!G68</f>
        <v>0</v>
      </c>
      <c r="H63" s="207">
        <f>'общие характеристики'!H68</f>
        <v>0</v>
      </c>
      <c r="I63" s="207">
        <f>'общие характеристики'!I68</f>
        <v>0</v>
      </c>
      <c r="J63" s="207">
        <f>'общие характеристики'!J68</f>
        <v>0</v>
      </c>
      <c r="K63" s="207">
        <f>'общие характеристики'!K68</f>
        <v>0</v>
      </c>
      <c r="L63" s="207">
        <f>'общие характеристики'!L68</f>
        <v>0</v>
      </c>
      <c r="M63" s="209">
        <f>'общие характеристики'!M68</f>
        <v>0</v>
      </c>
      <c r="N63" s="209">
        <f>'общие характеристики'!N68</f>
        <v>0</v>
      </c>
      <c r="O63" s="210">
        <f>'общие характеристики'!O68</f>
        <v>0</v>
      </c>
      <c r="P63" s="211">
        <f>'общие характеристики'!P68</f>
        <v>0</v>
      </c>
      <c r="Q63" s="211">
        <f>'общие характеристики'!Q68</f>
        <v>0</v>
      </c>
      <c r="R63" s="212">
        <f>'общие характеристики'!R68</f>
        <v>0</v>
      </c>
      <c r="S63" s="213">
        <f>'общие характеристики'!AM68</f>
        <v>0</v>
      </c>
      <c r="T63" s="208">
        <f>'общие характеристики'!AN68</f>
        <v>0</v>
      </c>
      <c r="U63" s="208">
        <f>'общие характеристики'!AO68</f>
        <v>0</v>
      </c>
      <c r="V63" s="214">
        <f>'общие характеристики'!AP68</f>
        <v>0</v>
      </c>
    </row>
    <row r="64" spans="2:22" s="235" customFormat="1" ht="15">
      <c r="B64" s="153">
        <v>53</v>
      </c>
      <c r="C64" s="207">
        <f>'общие характеристики'!C69</f>
        <v>0</v>
      </c>
      <c r="D64" s="207">
        <f>'общие характеристики'!D69</f>
        <v>0</v>
      </c>
      <c r="E64" s="208">
        <f>'общие характеристики'!E69</f>
        <v>0</v>
      </c>
      <c r="F64" s="207">
        <f>'общие характеристики'!F69</f>
        <v>0</v>
      </c>
      <c r="G64" s="207">
        <f>'общие характеристики'!G69</f>
        <v>0</v>
      </c>
      <c r="H64" s="207">
        <f>'общие характеристики'!H69</f>
        <v>0</v>
      </c>
      <c r="I64" s="207">
        <f>'общие характеристики'!I69</f>
        <v>0</v>
      </c>
      <c r="J64" s="207">
        <f>'общие характеристики'!J69</f>
        <v>0</v>
      </c>
      <c r="K64" s="207">
        <f>'общие характеристики'!K69</f>
        <v>0</v>
      </c>
      <c r="L64" s="207">
        <f>'общие характеристики'!L69</f>
        <v>0</v>
      </c>
      <c r="M64" s="209">
        <f>'общие характеристики'!M69</f>
        <v>0</v>
      </c>
      <c r="N64" s="209">
        <f>'общие характеристики'!N69</f>
        <v>0</v>
      </c>
      <c r="O64" s="210">
        <f>'общие характеристики'!O69</f>
        <v>0</v>
      </c>
      <c r="P64" s="211">
        <f>'общие характеристики'!P69</f>
        <v>0</v>
      </c>
      <c r="Q64" s="211">
        <f>'общие характеристики'!Q69</f>
        <v>0</v>
      </c>
      <c r="R64" s="212">
        <f>'общие характеристики'!R69</f>
        <v>0</v>
      </c>
      <c r="S64" s="213">
        <f>'общие характеристики'!AM69</f>
        <v>0</v>
      </c>
      <c r="T64" s="208">
        <f>'общие характеристики'!AN69</f>
        <v>0</v>
      </c>
      <c r="U64" s="208">
        <f>'общие характеристики'!AO69</f>
        <v>0</v>
      </c>
      <c r="V64" s="214">
        <f>'общие характеристики'!AP69</f>
        <v>0</v>
      </c>
    </row>
    <row r="65" spans="2:22" s="235" customFormat="1" ht="15">
      <c r="B65" s="153">
        <v>54</v>
      </c>
      <c r="C65" s="207">
        <f>'общие характеристики'!C70</f>
        <v>0</v>
      </c>
      <c r="D65" s="207">
        <f>'общие характеристики'!D70</f>
        <v>0</v>
      </c>
      <c r="E65" s="208">
        <f>'общие характеристики'!E70</f>
        <v>0</v>
      </c>
      <c r="F65" s="207">
        <f>'общие характеристики'!F70</f>
        <v>0</v>
      </c>
      <c r="G65" s="207">
        <f>'общие характеристики'!G70</f>
        <v>0</v>
      </c>
      <c r="H65" s="207">
        <f>'общие характеристики'!H70</f>
        <v>0</v>
      </c>
      <c r="I65" s="207">
        <f>'общие характеристики'!I70</f>
        <v>0</v>
      </c>
      <c r="J65" s="207">
        <f>'общие характеристики'!J70</f>
        <v>0</v>
      </c>
      <c r="K65" s="207">
        <f>'общие характеристики'!K70</f>
        <v>0</v>
      </c>
      <c r="L65" s="207">
        <f>'общие характеристики'!L70</f>
        <v>0</v>
      </c>
      <c r="M65" s="209">
        <f>'общие характеристики'!M70</f>
        <v>0</v>
      </c>
      <c r="N65" s="209">
        <f>'общие характеристики'!N70</f>
        <v>0</v>
      </c>
      <c r="O65" s="210">
        <f>'общие характеристики'!O70</f>
        <v>0</v>
      </c>
      <c r="P65" s="211">
        <f>'общие характеристики'!P70</f>
        <v>0</v>
      </c>
      <c r="Q65" s="211">
        <f>'общие характеристики'!Q70</f>
        <v>0</v>
      </c>
      <c r="R65" s="212">
        <f>'общие характеристики'!R70</f>
        <v>0</v>
      </c>
      <c r="S65" s="213">
        <f>'общие характеристики'!AM70</f>
        <v>0</v>
      </c>
      <c r="T65" s="208">
        <f>'общие характеристики'!AN70</f>
        <v>0</v>
      </c>
      <c r="U65" s="208">
        <f>'общие характеристики'!AO70</f>
        <v>0</v>
      </c>
      <c r="V65" s="214">
        <f>'общие характеристики'!AP70</f>
        <v>0</v>
      </c>
    </row>
    <row r="66" spans="2:22" s="235" customFormat="1" ht="15">
      <c r="B66" s="153">
        <v>55</v>
      </c>
      <c r="C66" s="207">
        <f>'общие характеристики'!C71</f>
        <v>0</v>
      </c>
      <c r="D66" s="207">
        <f>'общие характеристики'!D71</f>
        <v>0</v>
      </c>
      <c r="E66" s="208">
        <f>'общие характеристики'!E71</f>
        <v>0</v>
      </c>
      <c r="F66" s="207">
        <f>'общие характеристики'!F71</f>
        <v>0</v>
      </c>
      <c r="G66" s="207">
        <f>'общие характеристики'!G71</f>
        <v>0</v>
      </c>
      <c r="H66" s="207">
        <f>'общие характеристики'!H71</f>
        <v>0</v>
      </c>
      <c r="I66" s="207">
        <f>'общие характеристики'!I71</f>
        <v>0</v>
      </c>
      <c r="J66" s="207">
        <f>'общие характеристики'!J71</f>
        <v>0</v>
      </c>
      <c r="K66" s="207">
        <f>'общие характеристики'!K71</f>
        <v>0</v>
      </c>
      <c r="L66" s="207">
        <f>'общие характеристики'!L71</f>
        <v>0</v>
      </c>
      <c r="M66" s="209">
        <f>'общие характеристики'!M71</f>
        <v>0</v>
      </c>
      <c r="N66" s="209">
        <f>'общие характеристики'!N71</f>
        <v>0</v>
      </c>
      <c r="O66" s="210">
        <f>'общие характеристики'!O71</f>
        <v>0</v>
      </c>
      <c r="P66" s="211">
        <f>'общие характеристики'!P71</f>
        <v>0</v>
      </c>
      <c r="Q66" s="211">
        <f>'общие характеристики'!Q71</f>
        <v>0</v>
      </c>
      <c r="R66" s="212">
        <f>'общие характеристики'!R71</f>
        <v>0</v>
      </c>
      <c r="S66" s="213">
        <f>'общие характеристики'!AM71</f>
        <v>0</v>
      </c>
      <c r="T66" s="208">
        <f>'общие характеристики'!AN71</f>
        <v>0</v>
      </c>
      <c r="U66" s="208">
        <f>'общие характеристики'!AO71</f>
        <v>0</v>
      </c>
      <c r="V66" s="214">
        <f>'общие характеристики'!AP71</f>
        <v>0</v>
      </c>
    </row>
    <row r="67" spans="2:22" s="235" customFormat="1" ht="15">
      <c r="B67" s="153">
        <v>56</v>
      </c>
      <c r="C67" s="207">
        <f>'общие характеристики'!C72</f>
        <v>0</v>
      </c>
      <c r="D67" s="207">
        <f>'общие характеристики'!D72</f>
        <v>0</v>
      </c>
      <c r="E67" s="208">
        <f>'общие характеристики'!E72</f>
        <v>0</v>
      </c>
      <c r="F67" s="207">
        <f>'общие характеристики'!F72</f>
        <v>0</v>
      </c>
      <c r="G67" s="207">
        <f>'общие характеристики'!G72</f>
        <v>0</v>
      </c>
      <c r="H67" s="207">
        <f>'общие характеристики'!H72</f>
        <v>0</v>
      </c>
      <c r="I67" s="207">
        <f>'общие характеристики'!I72</f>
        <v>0</v>
      </c>
      <c r="J67" s="207">
        <f>'общие характеристики'!J72</f>
        <v>0</v>
      </c>
      <c r="K67" s="207">
        <f>'общие характеристики'!K72</f>
        <v>0</v>
      </c>
      <c r="L67" s="207">
        <f>'общие характеристики'!L72</f>
        <v>0</v>
      </c>
      <c r="M67" s="209">
        <f>'общие характеристики'!M72</f>
        <v>0</v>
      </c>
      <c r="N67" s="209">
        <f>'общие характеристики'!N72</f>
        <v>0</v>
      </c>
      <c r="O67" s="210">
        <f>'общие характеристики'!O72</f>
        <v>0</v>
      </c>
      <c r="P67" s="211">
        <f>'общие характеристики'!P72</f>
        <v>0</v>
      </c>
      <c r="Q67" s="211">
        <f>'общие характеристики'!Q72</f>
        <v>0</v>
      </c>
      <c r="R67" s="212">
        <f>'общие характеристики'!R72</f>
        <v>0</v>
      </c>
      <c r="S67" s="213">
        <f>'общие характеристики'!AM72</f>
        <v>0</v>
      </c>
      <c r="T67" s="208">
        <f>'общие характеристики'!AN72</f>
        <v>0</v>
      </c>
      <c r="U67" s="208">
        <f>'общие характеристики'!AO72</f>
        <v>0</v>
      </c>
      <c r="V67" s="214">
        <f>'общие характеристики'!AP72</f>
        <v>0</v>
      </c>
    </row>
    <row r="68" spans="2:22" s="235" customFormat="1" ht="15">
      <c r="B68" s="153">
        <v>57</v>
      </c>
      <c r="C68" s="207">
        <f>'общие характеристики'!C73</f>
        <v>0</v>
      </c>
      <c r="D68" s="207">
        <f>'общие характеристики'!D73</f>
        <v>0</v>
      </c>
      <c r="E68" s="208">
        <f>'общие характеристики'!E73</f>
        <v>0</v>
      </c>
      <c r="F68" s="207">
        <f>'общие характеристики'!F73</f>
        <v>0</v>
      </c>
      <c r="G68" s="207">
        <f>'общие характеристики'!G73</f>
        <v>0</v>
      </c>
      <c r="H68" s="207">
        <f>'общие характеристики'!H73</f>
        <v>0</v>
      </c>
      <c r="I68" s="207">
        <f>'общие характеристики'!I73</f>
        <v>0</v>
      </c>
      <c r="J68" s="207">
        <f>'общие характеристики'!J73</f>
        <v>0</v>
      </c>
      <c r="K68" s="207">
        <f>'общие характеристики'!K73</f>
        <v>0</v>
      </c>
      <c r="L68" s="207">
        <f>'общие характеристики'!L73</f>
        <v>0</v>
      </c>
      <c r="M68" s="209">
        <f>'общие характеристики'!M73</f>
        <v>0</v>
      </c>
      <c r="N68" s="209">
        <f>'общие характеристики'!N73</f>
        <v>0</v>
      </c>
      <c r="O68" s="210">
        <f>'общие характеристики'!O73</f>
        <v>0</v>
      </c>
      <c r="P68" s="211">
        <f>'общие характеристики'!P73</f>
        <v>0</v>
      </c>
      <c r="Q68" s="211">
        <f>'общие характеристики'!Q73</f>
        <v>0</v>
      </c>
      <c r="R68" s="212">
        <f>'общие характеристики'!R73</f>
        <v>0</v>
      </c>
      <c r="S68" s="213">
        <f>'общие характеристики'!AM73</f>
        <v>0</v>
      </c>
      <c r="T68" s="208">
        <f>'общие характеристики'!AN73</f>
        <v>0</v>
      </c>
      <c r="U68" s="208">
        <f>'общие характеристики'!AO73</f>
        <v>0</v>
      </c>
      <c r="V68" s="214">
        <f>'общие характеристики'!AP73</f>
        <v>0</v>
      </c>
    </row>
    <row r="69" spans="2:22" s="235" customFormat="1" ht="15">
      <c r="B69" s="153">
        <v>58</v>
      </c>
      <c r="C69" s="207">
        <f>'общие характеристики'!C74</f>
        <v>0</v>
      </c>
      <c r="D69" s="207">
        <f>'общие характеристики'!D74</f>
        <v>0</v>
      </c>
      <c r="E69" s="208">
        <f>'общие характеристики'!E74</f>
        <v>0</v>
      </c>
      <c r="F69" s="207">
        <f>'общие характеристики'!F74</f>
        <v>0</v>
      </c>
      <c r="G69" s="207">
        <f>'общие характеристики'!G74</f>
        <v>0</v>
      </c>
      <c r="H69" s="207">
        <f>'общие характеристики'!H74</f>
        <v>0</v>
      </c>
      <c r="I69" s="207">
        <f>'общие характеристики'!I74</f>
        <v>0</v>
      </c>
      <c r="J69" s="207">
        <f>'общие характеристики'!J74</f>
        <v>0</v>
      </c>
      <c r="K69" s="207">
        <f>'общие характеристики'!K74</f>
        <v>0</v>
      </c>
      <c r="L69" s="207">
        <f>'общие характеристики'!L74</f>
        <v>0</v>
      </c>
      <c r="M69" s="209">
        <f>'общие характеристики'!M74</f>
        <v>0</v>
      </c>
      <c r="N69" s="209">
        <f>'общие характеристики'!N74</f>
        <v>0</v>
      </c>
      <c r="O69" s="210">
        <f>'общие характеристики'!O74</f>
        <v>0</v>
      </c>
      <c r="P69" s="211">
        <f>'общие характеристики'!P74</f>
        <v>0</v>
      </c>
      <c r="Q69" s="211">
        <f>'общие характеристики'!Q74</f>
        <v>0</v>
      </c>
      <c r="R69" s="212">
        <f>'общие характеристики'!R74</f>
        <v>0</v>
      </c>
      <c r="S69" s="213">
        <f>'общие характеристики'!AM74</f>
        <v>0</v>
      </c>
      <c r="T69" s="208">
        <f>'общие характеристики'!AN74</f>
        <v>0</v>
      </c>
      <c r="U69" s="208">
        <f>'общие характеристики'!AO74</f>
        <v>0</v>
      </c>
      <c r="V69" s="214">
        <f>'общие характеристики'!AP74</f>
        <v>0</v>
      </c>
    </row>
    <row r="70" spans="2:22" s="235" customFormat="1" ht="15">
      <c r="B70" s="153">
        <v>59</v>
      </c>
      <c r="C70" s="207">
        <f>'общие характеристики'!C75</f>
        <v>0</v>
      </c>
      <c r="D70" s="207">
        <f>'общие характеристики'!D75</f>
        <v>0</v>
      </c>
      <c r="E70" s="208">
        <f>'общие характеристики'!E75</f>
        <v>0</v>
      </c>
      <c r="F70" s="207">
        <f>'общие характеристики'!F75</f>
        <v>0</v>
      </c>
      <c r="G70" s="207">
        <f>'общие характеристики'!G75</f>
        <v>0</v>
      </c>
      <c r="H70" s="207">
        <f>'общие характеристики'!H75</f>
        <v>0</v>
      </c>
      <c r="I70" s="207">
        <f>'общие характеристики'!I75</f>
        <v>0</v>
      </c>
      <c r="J70" s="207">
        <f>'общие характеристики'!J75</f>
        <v>0</v>
      </c>
      <c r="K70" s="207">
        <f>'общие характеристики'!K75</f>
        <v>0</v>
      </c>
      <c r="L70" s="207">
        <f>'общие характеристики'!L75</f>
        <v>0</v>
      </c>
      <c r="M70" s="209">
        <f>'общие характеристики'!M75</f>
        <v>0</v>
      </c>
      <c r="N70" s="209">
        <f>'общие характеристики'!N75</f>
        <v>0</v>
      </c>
      <c r="O70" s="210">
        <f>'общие характеристики'!O75</f>
        <v>0</v>
      </c>
      <c r="P70" s="211">
        <f>'общие характеристики'!P75</f>
        <v>0</v>
      </c>
      <c r="Q70" s="211">
        <f>'общие характеристики'!Q75</f>
        <v>0</v>
      </c>
      <c r="R70" s="212">
        <f>'общие характеристики'!R75</f>
        <v>0</v>
      </c>
      <c r="S70" s="213">
        <f>'общие характеристики'!AM75</f>
        <v>0</v>
      </c>
      <c r="T70" s="208">
        <f>'общие характеристики'!AN75</f>
        <v>0</v>
      </c>
      <c r="U70" s="208">
        <f>'общие характеристики'!AO75</f>
        <v>0</v>
      </c>
      <c r="V70" s="214">
        <f>'общие характеристики'!AP75</f>
        <v>0</v>
      </c>
    </row>
    <row r="71" spans="2:22" s="235" customFormat="1" ht="15">
      <c r="B71" s="153">
        <v>60</v>
      </c>
      <c r="C71" s="207">
        <f>'общие характеристики'!C76</f>
        <v>0</v>
      </c>
      <c r="D71" s="207">
        <f>'общие характеристики'!D76</f>
        <v>0</v>
      </c>
      <c r="E71" s="208">
        <f>'общие характеристики'!E76</f>
        <v>0</v>
      </c>
      <c r="F71" s="207">
        <f>'общие характеристики'!F76</f>
        <v>0</v>
      </c>
      <c r="G71" s="207">
        <f>'общие характеристики'!G76</f>
        <v>0</v>
      </c>
      <c r="H71" s="207">
        <f>'общие характеристики'!H76</f>
        <v>0</v>
      </c>
      <c r="I71" s="207">
        <f>'общие характеристики'!I76</f>
        <v>0</v>
      </c>
      <c r="J71" s="207">
        <f>'общие характеристики'!J76</f>
        <v>0</v>
      </c>
      <c r="K71" s="207">
        <f>'общие характеристики'!K76</f>
        <v>0</v>
      </c>
      <c r="L71" s="207">
        <f>'общие характеристики'!L76</f>
        <v>0</v>
      </c>
      <c r="M71" s="209">
        <f>'общие характеристики'!M76</f>
        <v>0</v>
      </c>
      <c r="N71" s="209">
        <f>'общие характеристики'!N76</f>
        <v>0</v>
      </c>
      <c r="O71" s="210">
        <f>'общие характеристики'!O76</f>
        <v>0</v>
      </c>
      <c r="P71" s="211">
        <f>'общие характеристики'!P76</f>
        <v>0</v>
      </c>
      <c r="Q71" s="211">
        <f>'общие характеристики'!Q76</f>
        <v>0</v>
      </c>
      <c r="R71" s="212">
        <f>'общие характеристики'!R76</f>
        <v>0</v>
      </c>
      <c r="S71" s="213">
        <f>'общие характеристики'!AM76</f>
        <v>0</v>
      </c>
      <c r="T71" s="208">
        <f>'общие характеристики'!AN76</f>
        <v>0</v>
      </c>
      <c r="U71" s="208">
        <f>'общие характеристики'!AO76</f>
        <v>0</v>
      </c>
      <c r="V71" s="214">
        <f>'общие характеристики'!AP76</f>
        <v>0</v>
      </c>
    </row>
    <row r="72" spans="2:22" s="236" customFormat="1" ht="15" customHeight="1">
      <c r="B72" s="153">
        <v>61</v>
      </c>
      <c r="C72" s="207">
        <f>'общие характеристики'!C77</f>
        <v>0</v>
      </c>
      <c r="D72" s="207">
        <f>'общие характеристики'!D77</f>
        <v>0</v>
      </c>
      <c r="E72" s="208">
        <f>'общие характеристики'!E77</f>
        <v>0</v>
      </c>
      <c r="F72" s="207">
        <f>'общие характеристики'!F77</f>
        <v>0</v>
      </c>
      <c r="G72" s="207">
        <f>'общие характеристики'!G77</f>
        <v>0</v>
      </c>
      <c r="H72" s="207">
        <f>'общие характеристики'!H77</f>
        <v>0</v>
      </c>
      <c r="I72" s="207">
        <f>'общие характеристики'!I77</f>
        <v>0</v>
      </c>
      <c r="J72" s="207">
        <f>'общие характеристики'!J77</f>
        <v>0</v>
      </c>
      <c r="K72" s="207">
        <f>'общие характеристики'!K77</f>
        <v>0</v>
      </c>
      <c r="L72" s="207">
        <f>'общие характеристики'!L77</f>
        <v>0</v>
      </c>
      <c r="M72" s="209">
        <f>'общие характеристики'!M77</f>
        <v>0</v>
      </c>
      <c r="N72" s="209">
        <f>'общие характеристики'!N77</f>
        <v>0</v>
      </c>
      <c r="O72" s="210">
        <f>'общие характеристики'!O77</f>
        <v>0</v>
      </c>
      <c r="P72" s="211">
        <f>'общие характеристики'!P77</f>
        <v>0</v>
      </c>
      <c r="Q72" s="211">
        <f>'общие характеристики'!Q77</f>
        <v>0</v>
      </c>
      <c r="R72" s="212">
        <f>'общие характеристики'!R77</f>
        <v>0</v>
      </c>
      <c r="S72" s="213">
        <f>'общие характеристики'!AM77</f>
        <v>0</v>
      </c>
      <c r="T72" s="208">
        <f>'общие характеристики'!AN77</f>
        <v>0</v>
      </c>
      <c r="U72" s="208">
        <f>'общие характеристики'!AO77</f>
        <v>0</v>
      </c>
      <c r="V72" s="214">
        <f>'общие характеристики'!AP77</f>
        <v>0</v>
      </c>
    </row>
    <row r="73" spans="2:22" s="235" customFormat="1" ht="15">
      <c r="B73" s="153">
        <v>62</v>
      </c>
      <c r="C73" s="207">
        <f>'общие характеристики'!C78</f>
        <v>0</v>
      </c>
      <c r="D73" s="207">
        <f>'общие характеристики'!D78</f>
        <v>0</v>
      </c>
      <c r="E73" s="208">
        <f>'общие характеристики'!E78</f>
        <v>0</v>
      </c>
      <c r="F73" s="207">
        <f>'общие характеристики'!F78</f>
        <v>0</v>
      </c>
      <c r="G73" s="207">
        <f>'общие характеристики'!G78</f>
        <v>0</v>
      </c>
      <c r="H73" s="207">
        <f>'общие характеристики'!H78</f>
        <v>0</v>
      </c>
      <c r="I73" s="207">
        <f>'общие характеристики'!I78</f>
        <v>0</v>
      </c>
      <c r="J73" s="207">
        <f>'общие характеристики'!J78</f>
        <v>0</v>
      </c>
      <c r="K73" s="207">
        <f>'общие характеристики'!K78</f>
        <v>0</v>
      </c>
      <c r="L73" s="207">
        <f>'общие характеристики'!L78</f>
        <v>0</v>
      </c>
      <c r="M73" s="209">
        <f>'общие характеристики'!M78</f>
        <v>0</v>
      </c>
      <c r="N73" s="209">
        <f>'общие характеристики'!N78</f>
        <v>0</v>
      </c>
      <c r="O73" s="210">
        <f>'общие характеристики'!O78</f>
        <v>0</v>
      </c>
      <c r="P73" s="211">
        <f>'общие характеристики'!P78</f>
        <v>0</v>
      </c>
      <c r="Q73" s="211">
        <f>'общие характеристики'!Q78</f>
        <v>0</v>
      </c>
      <c r="R73" s="212">
        <f>'общие характеристики'!R78</f>
        <v>0</v>
      </c>
      <c r="S73" s="213">
        <f>'общие характеристики'!AM78</f>
        <v>0</v>
      </c>
      <c r="T73" s="208">
        <f>'общие характеристики'!AN78</f>
        <v>0</v>
      </c>
      <c r="U73" s="208">
        <f>'общие характеристики'!AO78</f>
        <v>0</v>
      </c>
      <c r="V73" s="214">
        <f>'общие характеристики'!AP78</f>
        <v>0</v>
      </c>
    </row>
    <row r="74" spans="2:22" s="235" customFormat="1" ht="15">
      <c r="B74" s="153">
        <v>63</v>
      </c>
      <c r="C74" s="207">
        <f>'общие характеристики'!C79</f>
        <v>0</v>
      </c>
      <c r="D74" s="207">
        <f>'общие характеристики'!D79</f>
        <v>0</v>
      </c>
      <c r="E74" s="208">
        <f>'общие характеристики'!E79</f>
        <v>0</v>
      </c>
      <c r="F74" s="207">
        <f>'общие характеристики'!F79</f>
        <v>0</v>
      </c>
      <c r="G74" s="207">
        <f>'общие характеристики'!G79</f>
        <v>0</v>
      </c>
      <c r="H74" s="207">
        <f>'общие характеристики'!H79</f>
        <v>0</v>
      </c>
      <c r="I74" s="207">
        <f>'общие характеристики'!I79</f>
        <v>0</v>
      </c>
      <c r="J74" s="207">
        <f>'общие характеристики'!J79</f>
        <v>0</v>
      </c>
      <c r="K74" s="207">
        <f>'общие характеристики'!K79</f>
        <v>0</v>
      </c>
      <c r="L74" s="207">
        <f>'общие характеристики'!L79</f>
        <v>0</v>
      </c>
      <c r="M74" s="209">
        <f>'общие характеристики'!M79</f>
        <v>0</v>
      </c>
      <c r="N74" s="209">
        <f>'общие характеристики'!N79</f>
        <v>0</v>
      </c>
      <c r="O74" s="210">
        <f>'общие характеристики'!O79</f>
        <v>0</v>
      </c>
      <c r="P74" s="211">
        <f>'общие характеристики'!P79</f>
        <v>0</v>
      </c>
      <c r="Q74" s="211">
        <f>'общие характеристики'!Q79</f>
        <v>0</v>
      </c>
      <c r="R74" s="212">
        <f>'общие характеристики'!R79</f>
        <v>0</v>
      </c>
      <c r="S74" s="213">
        <f>'общие характеристики'!AM79</f>
        <v>0</v>
      </c>
      <c r="T74" s="208">
        <f>'общие характеристики'!AN79</f>
        <v>0</v>
      </c>
      <c r="U74" s="208">
        <f>'общие характеристики'!AO79</f>
        <v>0</v>
      </c>
      <c r="V74" s="214">
        <f>'общие характеристики'!AP79</f>
        <v>0</v>
      </c>
    </row>
    <row r="75" spans="2:22" s="235" customFormat="1" ht="15">
      <c r="B75" s="153">
        <v>64</v>
      </c>
      <c r="C75" s="207">
        <f>'общие характеристики'!C80</f>
        <v>0</v>
      </c>
      <c r="D75" s="207">
        <f>'общие характеристики'!D80</f>
        <v>0</v>
      </c>
      <c r="E75" s="208">
        <f>'общие характеристики'!E80</f>
        <v>0</v>
      </c>
      <c r="F75" s="207">
        <f>'общие характеристики'!F80</f>
        <v>0</v>
      </c>
      <c r="G75" s="207">
        <f>'общие характеристики'!G80</f>
        <v>0</v>
      </c>
      <c r="H75" s="207">
        <f>'общие характеристики'!H80</f>
        <v>0</v>
      </c>
      <c r="I75" s="207">
        <f>'общие характеристики'!I80</f>
        <v>0</v>
      </c>
      <c r="J75" s="207">
        <f>'общие характеристики'!J80</f>
        <v>0</v>
      </c>
      <c r="K75" s="207">
        <f>'общие характеристики'!K80</f>
        <v>0</v>
      </c>
      <c r="L75" s="207">
        <f>'общие характеристики'!L80</f>
        <v>0</v>
      </c>
      <c r="M75" s="209">
        <f>'общие характеристики'!M80</f>
        <v>0</v>
      </c>
      <c r="N75" s="209">
        <f>'общие характеристики'!N80</f>
        <v>0</v>
      </c>
      <c r="O75" s="210">
        <f>'общие характеристики'!O80</f>
        <v>0</v>
      </c>
      <c r="P75" s="211">
        <f>'общие характеристики'!P80</f>
        <v>0</v>
      </c>
      <c r="Q75" s="211">
        <f>'общие характеристики'!Q80</f>
        <v>0</v>
      </c>
      <c r="R75" s="212">
        <f>'общие характеристики'!R80</f>
        <v>0</v>
      </c>
      <c r="S75" s="213">
        <f>'общие характеристики'!AM80</f>
        <v>0</v>
      </c>
      <c r="T75" s="208">
        <f>'общие характеристики'!AN80</f>
        <v>0</v>
      </c>
      <c r="U75" s="208">
        <f>'общие характеристики'!AO80</f>
        <v>0</v>
      </c>
      <c r="V75" s="214">
        <f>'общие характеристики'!AP80</f>
        <v>0</v>
      </c>
    </row>
    <row r="76" spans="2:22" s="235" customFormat="1" ht="15">
      <c r="B76" s="153">
        <v>65</v>
      </c>
      <c r="C76" s="207">
        <f>'общие характеристики'!C81</f>
        <v>0</v>
      </c>
      <c r="D76" s="207">
        <f>'общие характеристики'!D81</f>
        <v>0</v>
      </c>
      <c r="E76" s="208">
        <f>'общие характеристики'!E81</f>
        <v>0</v>
      </c>
      <c r="F76" s="207">
        <f>'общие характеристики'!F81</f>
        <v>0</v>
      </c>
      <c r="G76" s="207">
        <f>'общие характеристики'!G81</f>
        <v>0</v>
      </c>
      <c r="H76" s="207">
        <f>'общие характеристики'!H81</f>
        <v>0</v>
      </c>
      <c r="I76" s="207">
        <f>'общие характеристики'!I81</f>
        <v>0</v>
      </c>
      <c r="J76" s="207">
        <f>'общие характеристики'!J81</f>
        <v>0</v>
      </c>
      <c r="K76" s="207">
        <f>'общие характеристики'!K81</f>
        <v>0</v>
      </c>
      <c r="L76" s="207">
        <f>'общие характеристики'!L81</f>
        <v>0</v>
      </c>
      <c r="M76" s="209">
        <f>'общие характеристики'!M81</f>
        <v>0</v>
      </c>
      <c r="N76" s="209">
        <f>'общие характеристики'!N81</f>
        <v>0</v>
      </c>
      <c r="O76" s="210">
        <f>'общие характеристики'!O81</f>
        <v>0</v>
      </c>
      <c r="P76" s="211">
        <f>'общие характеристики'!P81</f>
        <v>0</v>
      </c>
      <c r="Q76" s="211">
        <f>'общие характеристики'!Q81</f>
        <v>0</v>
      </c>
      <c r="R76" s="212">
        <f>'общие характеристики'!R81</f>
        <v>0</v>
      </c>
      <c r="S76" s="213">
        <f>'общие характеристики'!AM81</f>
        <v>0</v>
      </c>
      <c r="T76" s="208">
        <f>'общие характеристики'!AN81</f>
        <v>0</v>
      </c>
      <c r="U76" s="208">
        <f>'общие характеристики'!AO81</f>
        <v>0</v>
      </c>
      <c r="V76" s="214">
        <f>'общие характеристики'!AP81</f>
        <v>0</v>
      </c>
    </row>
    <row r="77" spans="2:22" s="235" customFormat="1" ht="15">
      <c r="B77" s="153">
        <v>66</v>
      </c>
      <c r="C77" s="207">
        <f>'общие характеристики'!C82</f>
        <v>0</v>
      </c>
      <c r="D77" s="207">
        <f>'общие характеристики'!D82</f>
        <v>0</v>
      </c>
      <c r="E77" s="208">
        <f>'общие характеристики'!E82</f>
        <v>0</v>
      </c>
      <c r="F77" s="207">
        <f>'общие характеристики'!F82</f>
        <v>0</v>
      </c>
      <c r="G77" s="207">
        <f>'общие характеристики'!G82</f>
        <v>0</v>
      </c>
      <c r="H77" s="207">
        <f>'общие характеристики'!H82</f>
        <v>0</v>
      </c>
      <c r="I77" s="207">
        <f>'общие характеристики'!I82</f>
        <v>0</v>
      </c>
      <c r="J77" s="207">
        <f>'общие характеристики'!J82</f>
        <v>0</v>
      </c>
      <c r="K77" s="207">
        <f>'общие характеристики'!K82</f>
        <v>0</v>
      </c>
      <c r="L77" s="207">
        <f>'общие характеристики'!L82</f>
        <v>0</v>
      </c>
      <c r="M77" s="209">
        <f>'общие характеристики'!M82</f>
        <v>0</v>
      </c>
      <c r="N77" s="209">
        <f>'общие характеристики'!N82</f>
        <v>0</v>
      </c>
      <c r="O77" s="210">
        <f>'общие характеристики'!O82</f>
        <v>0</v>
      </c>
      <c r="P77" s="211">
        <f>'общие характеристики'!P82</f>
        <v>0</v>
      </c>
      <c r="Q77" s="211">
        <f>'общие характеристики'!Q82</f>
        <v>0</v>
      </c>
      <c r="R77" s="212">
        <f>'общие характеристики'!R82</f>
        <v>0</v>
      </c>
      <c r="S77" s="213">
        <f>'общие характеристики'!AM82</f>
        <v>0</v>
      </c>
      <c r="T77" s="208">
        <f>'общие характеристики'!AN82</f>
        <v>0</v>
      </c>
      <c r="U77" s="208">
        <f>'общие характеристики'!AO82</f>
        <v>0</v>
      </c>
      <c r="V77" s="214">
        <f>'общие характеристики'!AP82</f>
        <v>0</v>
      </c>
    </row>
    <row r="78" spans="2:22" s="235" customFormat="1" ht="15">
      <c r="B78" s="153">
        <v>67</v>
      </c>
      <c r="C78" s="207">
        <f>'общие характеристики'!C83</f>
        <v>0</v>
      </c>
      <c r="D78" s="207">
        <f>'общие характеристики'!D83</f>
        <v>0</v>
      </c>
      <c r="E78" s="208">
        <f>'общие характеристики'!E83</f>
        <v>0</v>
      </c>
      <c r="F78" s="207">
        <f>'общие характеристики'!F83</f>
        <v>0</v>
      </c>
      <c r="G78" s="207">
        <f>'общие характеристики'!G83</f>
        <v>0</v>
      </c>
      <c r="H78" s="207">
        <f>'общие характеристики'!H83</f>
        <v>0</v>
      </c>
      <c r="I78" s="207">
        <f>'общие характеристики'!I83</f>
        <v>0</v>
      </c>
      <c r="J78" s="207">
        <f>'общие характеристики'!J83</f>
        <v>0</v>
      </c>
      <c r="K78" s="207">
        <f>'общие характеристики'!K83</f>
        <v>0</v>
      </c>
      <c r="L78" s="207">
        <f>'общие характеристики'!L83</f>
        <v>0</v>
      </c>
      <c r="M78" s="209">
        <f>'общие характеристики'!M83</f>
        <v>0</v>
      </c>
      <c r="N78" s="209">
        <f>'общие характеристики'!N83</f>
        <v>0</v>
      </c>
      <c r="O78" s="210">
        <f>'общие характеристики'!O83</f>
        <v>0</v>
      </c>
      <c r="P78" s="211">
        <f>'общие характеристики'!P83</f>
        <v>0</v>
      </c>
      <c r="Q78" s="211">
        <f>'общие характеристики'!Q83</f>
        <v>0</v>
      </c>
      <c r="R78" s="212">
        <f>'общие характеристики'!R83</f>
        <v>0</v>
      </c>
      <c r="S78" s="213">
        <f>'общие характеристики'!AM83</f>
        <v>0</v>
      </c>
      <c r="T78" s="208">
        <f>'общие характеристики'!AN83</f>
        <v>0</v>
      </c>
      <c r="U78" s="208">
        <f>'общие характеристики'!AO83</f>
        <v>0</v>
      </c>
      <c r="V78" s="214">
        <f>'общие характеристики'!AP83</f>
        <v>0</v>
      </c>
    </row>
    <row r="79" spans="2:22" s="235" customFormat="1" ht="15">
      <c r="B79" s="153">
        <v>68</v>
      </c>
      <c r="C79" s="207">
        <f>'общие характеристики'!C84</f>
        <v>0</v>
      </c>
      <c r="D79" s="207">
        <f>'общие характеристики'!D84</f>
        <v>0</v>
      </c>
      <c r="E79" s="208">
        <f>'общие характеристики'!E84</f>
        <v>0</v>
      </c>
      <c r="F79" s="207">
        <f>'общие характеристики'!F84</f>
        <v>0</v>
      </c>
      <c r="G79" s="207">
        <f>'общие характеристики'!G84</f>
        <v>0</v>
      </c>
      <c r="H79" s="207">
        <f>'общие характеристики'!H84</f>
        <v>0</v>
      </c>
      <c r="I79" s="207">
        <f>'общие характеристики'!I84</f>
        <v>0</v>
      </c>
      <c r="J79" s="207">
        <f>'общие характеристики'!J84</f>
        <v>0</v>
      </c>
      <c r="K79" s="207">
        <f>'общие характеристики'!K84</f>
        <v>0</v>
      </c>
      <c r="L79" s="207">
        <f>'общие характеристики'!L84</f>
        <v>0</v>
      </c>
      <c r="M79" s="209">
        <f>'общие характеристики'!M84</f>
        <v>0</v>
      </c>
      <c r="N79" s="209">
        <f>'общие характеристики'!N84</f>
        <v>0</v>
      </c>
      <c r="O79" s="210">
        <f>'общие характеристики'!O84</f>
        <v>0</v>
      </c>
      <c r="P79" s="211">
        <f>'общие характеристики'!P84</f>
        <v>0</v>
      </c>
      <c r="Q79" s="211">
        <f>'общие характеристики'!Q84</f>
        <v>0</v>
      </c>
      <c r="R79" s="212">
        <f>'общие характеристики'!R84</f>
        <v>0</v>
      </c>
      <c r="S79" s="213">
        <f>'общие характеристики'!AM84</f>
        <v>0</v>
      </c>
      <c r="T79" s="208">
        <f>'общие характеристики'!AN84</f>
        <v>0</v>
      </c>
      <c r="U79" s="208">
        <f>'общие характеристики'!AO84</f>
        <v>0</v>
      </c>
      <c r="V79" s="214">
        <f>'общие характеристики'!AP84</f>
        <v>0</v>
      </c>
    </row>
    <row r="80" spans="2:22" s="235" customFormat="1" ht="15">
      <c r="B80" s="153">
        <v>69</v>
      </c>
      <c r="C80" s="207">
        <f>'общие характеристики'!C85</f>
        <v>0</v>
      </c>
      <c r="D80" s="207">
        <f>'общие характеристики'!D85</f>
        <v>0</v>
      </c>
      <c r="E80" s="208">
        <f>'общие характеристики'!E85</f>
        <v>0</v>
      </c>
      <c r="F80" s="207">
        <f>'общие характеристики'!F85</f>
        <v>0</v>
      </c>
      <c r="G80" s="207">
        <f>'общие характеристики'!G85</f>
        <v>0</v>
      </c>
      <c r="H80" s="207">
        <f>'общие характеристики'!H85</f>
        <v>0</v>
      </c>
      <c r="I80" s="207">
        <f>'общие характеристики'!I85</f>
        <v>0</v>
      </c>
      <c r="J80" s="207">
        <f>'общие характеристики'!J85</f>
        <v>0</v>
      </c>
      <c r="K80" s="207">
        <f>'общие характеристики'!K85</f>
        <v>0</v>
      </c>
      <c r="L80" s="207">
        <f>'общие характеристики'!L85</f>
        <v>0</v>
      </c>
      <c r="M80" s="209">
        <f>'общие характеристики'!M85</f>
        <v>0</v>
      </c>
      <c r="N80" s="209">
        <f>'общие характеристики'!N85</f>
        <v>0</v>
      </c>
      <c r="O80" s="210">
        <f>'общие характеристики'!O85</f>
        <v>0</v>
      </c>
      <c r="P80" s="211">
        <f>'общие характеристики'!P85</f>
        <v>0</v>
      </c>
      <c r="Q80" s="211">
        <f>'общие характеристики'!Q85</f>
        <v>0</v>
      </c>
      <c r="R80" s="212">
        <f>'общие характеристики'!R85</f>
        <v>0</v>
      </c>
      <c r="S80" s="213">
        <f>'общие характеристики'!AM85</f>
        <v>0</v>
      </c>
      <c r="T80" s="208">
        <f>'общие характеристики'!AN85</f>
        <v>0</v>
      </c>
      <c r="U80" s="208">
        <f>'общие характеристики'!AO85</f>
        <v>0</v>
      </c>
      <c r="V80" s="214">
        <f>'общие характеристики'!AP85</f>
        <v>0</v>
      </c>
    </row>
    <row r="81" spans="2:22" s="235" customFormat="1" ht="15">
      <c r="B81" s="153">
        <v>70</v>
      </c>
      <c r="C81" s="207">
        <f>'общие характеристики'!C86</f>
        <v>0</v>
      </c>
      <c r="D81" s="207">
        <f>'общие характеристики'!D86</f>
        <v>0</v>
      </c>
      <c r="E81" s="208">
        <f>'общие характеристики'!E86</f>
        <v>0</v>
      </c>
      <c r="F81" s="207">
        <f>'общие характеристики'!F86</f>
        <v>0</v>
      </c>
      <c r="G81" s="207">
        <f>'общие характеристики'!G86</f>
        <v>0</v>
      </c>
      <c r="H81" s="207">
        <f>'общие характеристики'!H86</f>
        <v>0</v>
      </c>
      <c r="I81" s="207">
        <f>'общие характеристики'!I86</f>
        <v>0</v>
      </c>
      <c r="J81" s="207">
        <f>'общие характеристики'!J86</f>
        <v>0</v>
      </c>
      <c r="K81" s="207">
        <f>'общие характеристики'!K86</f>
        <v>0</v>
      </c>
      <c r="L81" s="207">
        <f>'общие характеристики'!L86</f>
        <v>0</v>
      </c>
      <c r="M81" s="209">
        <f>'общие характеристики'!M86</f>
        <v>0</v>
      </c>
      <c r="N81" s="209">
        <f>'общие характеристики'!N86</f>
        <v>0</v>
      </c>
      <c r="O81" s="210">
        <f>'общие характеристики'!O86</f>
        <v>0</v>
      </c>
      <c r="P81" s="211">
        <f>'общие характеристики'!P86</f>
        <v>0</v>
      </c>
      <c r="Q81" s="211">
        <f>'общие характеристики'!Q86</f>
        <v>0</v>
      </c>
      <c r="R81" s="212">
        <f>'общие характеристики'!R86</f>
        <v>0</v>
      </c>
      <c r="S81" s="213">
        <f>'общие характеристики'!AM86</f>
        <v>0</v>
      </c>
      <c r="T81" s="208">
        <f>'общие характеристики'!AN86</f>
        <v>0</v>
      </c>
      <c r="U81" s="208">
        <f>'общие характеристики'!AO86</f>
        <v>0</v>
      </c>
      <c r="V81" s="214">
        <f>'общие характеристики'!AP86</f>
        <v>0</v>
      </c>
    </row>
    <row r="82" spans="2:22" s="235" customFormat="1" ht="15">
      <c r="B82" s="153">
        <v>71</v>
      </c>
      <c r="C82" s="207">
        <f>'общие характеристики'!C87</f>
        <v>0</v>
      </c>
      <c r="D82" s="207">
        <f>'общие характеристики'!D87</f>
        <v>0</v>
      </c>
      <c r="E82" s="208">
        <f>'общие характеристики'!E87</f>
        <v>0</v>
      </c>
      <c r="F82" s="207">
        <f>'общие характеристики'!F87</f>
        <v>0</v>
      </c>
      <c r="G82" s="207">
        <f>'общие характеристики'!G87</f>
        <v>0</v>
      </c>
      <c r="H82" s="207">
        <f>'общие характеристики'!H87</f>
        <v>0</v>
      </c>
      <c r="I82" s="207">
        <f>'общие характеристики'!I87</f>
        <v>0</v>
      </c>
      <c r="J82" s="207">
        <f>'общие характеристики'!J87</f>
        <v>0</v>
      </c>
      <c r="K82" s="207">
        <f>'общие характеристики'!K87</f>
        <v>0</v>
      </c>
      <c r="L82" s="207">
        <f>'общие характеристики'!L87</f>
        <v>0</v>
      </c>
      <c r="M82" s="209">
        <f>'общие характеристики'!M87</f>
        <v>0</v>
      </c>
      <c r="N82" s="209">
        <f>'общие характеристики'!N87</f>
        <v>0</v>
      </c>
      <c r="O82" s="210">
        <f>'общие характеристики'!O87</f>
        <v>0</v>
      </c>
      <c r="P82" s="211">
        <f>'общие характеристики'!P87</f>
        <v>0</v>
      </c>
      <c r="Q82" s="211">
        <f>'общие характеристики'!Q87</f>
        <v>0</v>
      </c>
      <c r="R82" s="212">
        <f>'общие характеристики'!R87</f>
        <v>0</v>
      </c>
      <c r="S82" s="213">
        <f>'общие характеристики'!AM87</f>
        <v>0</v>
      </c>
      <c r="T82" s="208">
        <f>'общие характеристики'!AN87</f>
        <v>0</v>
      </c>
      <c r="U82" s="208">
        <f>'общие характеристики'!AO87</f>
        <v>0</v>
      </c>
      <c r="V82" s="214">
        <f>'общие характеристики'!AP87</f>
        <v>0</v>
      </c>
    </row>
    <row r="83" spans="2:22" s="235" customFormat="1" ht="15">
      <c r="B83" s="153">
        <v>72</v>
      </c>
      <c r="C83" s="207">
        <f>'общие характеристики'!C88</f>
        <v>0</v>
      </c>
      <c r="D83" s="207">
        <f>'общие характеристики'!D88</f>
        <v>0</v>
      </c>
      <c r="E83" s="208">
        <f>'общие характеристики'!E88</f>
        <v>0</v>
      </c>
      <c r="F83" s="207">
        <f>'общие характеристики'!F88</f>
        <v>0</v>
      </c>
      <c r="G83" s="207">
        <f>'общие характеристики'!G88</f>
        <v>0</v>
      </c>
      <c r="H83" s="207">
        <f>'общие характеристики'!H88</f>
        <v>0</v>
      </c>
      <c r="I83" s="207">
        <f>'общие характеристики'!I88</f>
        <v>0</v>
      </c>
      <c r="J83" s="207">
        <f>'общие характеристики'!J88</f>
        <v>0</v>
      </c>
      <c r="K83" s="207">
        <f>'общие характеристики'!K88</f>
        <v>0</v>
      </c>
      <c r="L83" s="207">
        <f>'общие характеристики'!L88</f>
        <v>0</v>
      </c>
      <c r="M83" s="209">
        <f>'общие характеристики'!M88</f>
        <v>0</v>
      </c>
      <c r="N83" s="209">
        <f>'общие характеристики'!N88</f>
        <v>0</v>
      </c>
      <c r="O83" s="210">
        <f>'общие характеристики'!O88</f>
        <v>0</v>
      </c>
      <c r="P83" s="211">
        <f>'общие характеристики'!P88</f>
        <v>0</v>
      </c>
      <c r="Q83" s="211">
        <f>'общие характеристики'!Q88</f>
        <v>0</v>
      </c>
      <c r="R83" s="212">
        <f>'общие характеристики'!R88</f>
        <v>0</v>
      </c>
      <c r="S83" s="213">
        <f>'общие характеристики'!AM88</f>
        <v>0</v>
      </c>
      <c r="T83" s="208">
        <f>'общие характеристики'!AN88</f>
        <v>0</v>
      </c>
      <c r="U83" s="208">
        <f>'общие характеристики'!AO88</f>
        <v>0</v>
      </c>
      <c r="V83" s="214">
        <f>'общие характеристики'!AP88</f>
        <v>0</v>
      </c>
    </row>
    <row r="84" spans="2:22" s="235" customFormat="1" ht="15">
      <c r="B84" s="153">
        <v>73</v>
      </c>
      <c r="C84" s="207">
        <f>'общие характеристики'!C89</f>
        <v>0</v>
      </c>
      <c r="D84" s="207">
        <f>'общие характеристики'!D89</f>
        <v>0</v>
      </c>
      <c r="E84" s="208">
        <f>'общие характеристики'!E89</f>
        <v>0</v>
      </c>
      <c r="F84" s="207">
        <f>'общие характеристики'!F89</f>
        <v>0</v>
      </c>
      <c r="G84" s="207">
        <f>'общие характеристики'!G89</f>
        <v>0</v>
      </c>
      <c r="H84" s="207">
        <f>'общие характеристики'!H89</f>
        <v>0</v>
      </c>
      <c r="I84" s="207">
        <f>'общие характеристики'!I89</f>
        <v>0</v>
      </c>
      <c r="J84" s="207">
        <f>'общие характеристики'!J89</f>
        <v>0</v>
      </c>
      <c r="K84" s="207">
        <f>'общие характеристики'!K89</f>
        <v>0</v>
      </c>
      <c r="L84" s="207">
        <f>'общие характеристики'!L89</f>
        <v>0</v>
      </c>
      <c r="M84" s="209">
        <f>'общие характеристики'!M89</f>
        <v>0</v>
      </c>
      <c r="N84" s="209">
        <f>'общие характеристики'!N89</f>
        <v>0</v>
      </c>
      <c r="O84" s="210">
        <f>'общие характеристики'!O89</f>
        <v>0</v>
      </c>
      <c r="P84" s="211">
        <f>'общие характеристики'!P89</f>
        <v>0</v>
      </c>
      <c r="Q84" s="211">
        <f>'общие характеристики'!Q89</f>
        <v>0</v>
      </c>
      <c r="R84" s="212">
        <f>'общие характеристики'!R89</f>
        <v>0</v>
      </c>
      <c r="S84" s="213">
        <f>'общие характеристики'!AM89</f>
        <v>0</v>
      </c>
      <c r="T84" s="208">
        <f>'общие характеристики'!AN89</f>
        <v>0</v>
      </c>
      <c r="U84" s="208">
        <f>'общие характеристики'!AO89</f>
        <v>0</v>
      </c>
      <c r="V84" s="214">
        <f>'общие характеристики'!AP89</f>
        <v>0</v>
      </c>
    </row>
    <row r="85" spans="2:22" s="235" customFormat="1" ht="15">
      <c r="B85" s="153">
        <v>74</v>
      </c>
      <c r="C85" s="207">
        <f>'общие характеристики'!C90</f>
        <v>0</v>
      </c>
      <c r="D85" s="207">
        <f>'общие характеристики'!D90</f>
        <v>0</v>
      </c>
      <c r="E85" s="208">
        <f>'общие характеристики'!E90</f>
        <v>0</v>
      </c>
      <c r="F85" s="207">
        <f>'общие характеристики'!F90</f>
        <v>0</v>
      </c>
      <c r="G85" s="207">
        <f>'общие характеристики'!G90</f>
        <v>0</v>
      </c>
      <c r="H85" s="207">
        <f>'общие характеристики'!H90</f>
        <v>0</v>
      </c>
      <c r="I85" s="207">
        <f>'общие характеристики'!I90</f>
        <v>0</v>
      </c>
      <c r="J85" s="207">
        <f>'общие характеристики'!J90</f>
        <v>0</v>
      </c>
      <c r="K85" s="207">
        <f>'общие характеристики'!K90</f>
        <v>0</v>
      </c>
      <c r="L85" s="207">
        <f>'общие характеристики'!L90</f>
        <v>0</v>
      </c>
      <c r="M85" s="209">
        <f>'общие характеристики'!M90</f>
        <v>0</v>
      </c>
      <c r="N85" s="209">
        <f>'общие характеристики'!N90</f>
        <v>0</v>
      </c>
      <c r="O85" s="210">
        <f>'общие характеристики'!O90</f>
        <v>0</v>
      </c>
      <c r="P85" s="211">
        <f>'общие характеристики'!P90</f>
        <v>0</v>
      </c>
      <c r="Q85" s="211">
        <f>'общие характеристики'!Q90</f>
        <v>0</v>
      </c>
      <c r="R85" s="212">
        <f>'общие характеристики'!R90</f>
        <v>0</v>
      </c>
      <c r="S85" s="213">
        <f>'общие характеристики'!AM90</f>
        <v>0</v>
      </c>
      <c r="T85" s="208">
        <f>'общие характеристики'!AN90</f>
        <v>0</v>
      </c>
      <c r="U85" s="208">
        <f>'общие характеристики'!AO90</f>
        <v>0</v>
      </c>
      <c r="V85" s="214">
        <f>'общие характеристики'!AP90</f>
        <v>0</v>
      </c>
    </row>
    <row r="86" spans="2:22" s="235" customFormat="1" ht="15">
      <c r="B86" s="153">
        <v>75</v>
      </c>
      <c r="C86" s="207">
        <f>'общие характеристики'!C91</f>
        <v>0</v>
      </c>
      <c r="D86" s="207">
        <f>'общие характеристики'!D91</f>
        <v>0</v>
      </c>
      <c r="E86" s="208">
        <f>'общие характеристики'!E91</f>
        <v>0</v>
      </c>
      <c r="F86" s="207">
        <f>'общие характеристики'!F91</f>
        <v>0</v>
      </c>
      <c r="G86" s="207">
        <f>'общие характеристики'!G91</f>
        <v>0</v>
      </c>
      <c r="H86" s="207">
        <f>'общие характеристики'!H91</f>
        <v>0</v>
      </c>
      <c r="I86" s="207">
        <f>'общие характеристики'!I91</f>
        <v>0</v>
      </c>
      <c r="J86" s="207">
        <f>'общие характеристики'!J91</f>
        <v>0</v>
      </c>
      <c r="K86" s="207">
        <f>'общие характеристики'!K91</f>
        <v>0</v>
      </c>
      <c r="L86" s="207">
        <f>'общие характеристики'!L91</f>
        <v>0</v>
      </c>
      <c r="M86" s="209">
        <f>'общие характеристики'!M91</f>
        <v>0</v>
      </c>
      <c r="N86" s="209">
        <f>'общие характеристики'!N91</f>
        <v>0</v>
      </c>
      <c r="O86" s="210">
        <f>'общие характеристики'!O91</f>
        <v>0</v>
      </c>
      <c r="P86" s="211">
        <f>'общие характеристики'!P91</f>
        <v>0</v>
      </c>
      <c r="Q86" s="211">
        <f>'общие характеристики'!Q91</f>
        <v>0</v>
      </c>
      <c r="R86" s="212">
        <f>'общие характеристики'!R91</f>
        <v>0</v>
      </c>
      <c r="S86" s="213">
        <f>'общие характеристики'!AM91</f>
        <v>0</v>
      </c>
      <c r="T86" s="208">
        <f>'общие характеристики'!AN91</f>
        <v>0</v>
      </c>
      <c r="U86" s="208">
        <f>'общие характеристики'!AO91</f>
        <v>0</v>
      </c>
      <c r="V86" s="214">
        <f>'общие характеристики'!AP91</f>
        <v>0</v>
      </c>
    </row>
    <row r="87" spans="2:22" s="235" customFormat="1" ht="15">
      <c r="B87" s="153">
        <v>76</v>
      </c>
      <c r="C87" s="207">
        <f>'общие характеристики'!C92</f>
        <v>0</v>
      </c>
      <c r="D87" s="207">
        <f>'общие характеристики'!D92</f>
        <v>0</v>
      </c>
      <c r="E87" s="208">
        <f>'общие характеристики'!E92</f>
        <v>0</v>
      </c>
      <c r="F87" s="207">
        <f>'общие характеристики'!F92</f>
        <v>0</v>
      </c>
      <c r="G87" s="207">
        <f>'общие характеристики'!G92</f>
        <v>0</v>
      </c>
      <c r="H87" s="207">
        <f>'общие характеристики'!H92</f>
        <v>0</v>
      </c>
      <c r="I87" s="207">
        <f>'общие характеристики'!I92</f>
        <v>0</v>
      </c>
      <c r="J87" s="207">
        <f>'общие характеристики'!J92</f>
        <v>0</v>
      </c>
      <c r="K87" s="207">
        <f>'общие характеристики'!K92</f>
        <v>0</v>
      </c>
      <c r="L87" s="207">
        <f>'общие характеристики'!L92</f>
        <v>0</v>
      </c>
      <c r="M87" s="209">
        <f>'общие характеристики'!M92</f>
        <v>0</v>
      </c>
      <c r="N87" s="209">
        <f>'общие характеристики'!N92</f>
        <v>0</v>
      </c>
      <c r="O87" s="210">
        <f>'общие характеристики'!O92</f>
        <v>0</v>
      </c>
      <c r="P87" s="211">
        <f>'общие характеристики'!P92</f>
        <v>0</v>
      </c>
      <c r="Q87" s="211">
        <f>'общие характеристики'!Q92</f>
        <v>0</v>
      </c>
      <c r="R87" s="212">
        <f>'общие характеристики'!R92</f>
        <v>0</v>
      </c>
      <c r="S87" s="213">
        <f>'общие характеристики'!AM92</f>
        <v>0</v>
      </c>
      <c r="T87" s="208">
        <f>'общие характеристики'!AN92</f>
        <v>0</v>
      </c>
      <c r="U87" s="208">
        <f>'общие характеристики'!AO92</f>
        <v>0</v>
      </c>
      <c r="V87" s="214">
        <f>'общие характеристики'!AP92</f>
        <v>0</v>
      </c>
    </row>
    <row r="88" spans="2:22" s="235" customFormat="1" ht="15">
      <c r="B88" s="153">
        <v>77</v>
      </c>
      <c r="C88" s="207">
        <f>'общие характеристики'!C93</f>
        <v>0</v>
      </c>
      <c r="D88" s="207">
        <f>'общие характеристики'!D93</f>
        <v>0</v>
      </c>
      <c r="E88" s="208">
        <f>'общие характеристики'!E93</f>
        <v>0</v>
      </c>
      <c r="F88" s="207">
        <f>'общие характеристики'!F93</f>
        <v>0</v>
      </c>
      <c r="G88" s="207">
        <f>'общие характеристики'!G93</f>
        <v>0</v>
      </c>
      <c r="H88" s="207">
        <f>'общие характеристики'!H93</f>
        <v>0</v>
      </c>
      <c r="I88" s="207">
        <f>'общие характеристики'!I93</f>
        <v>0</v>
      </c>
      <c r="J88" s="207">
        <f>'общие характеристики'!J93</f>
        <v>0</v>
      </c>
      <c r="K88" s="207">
        <f>'общие характеристики'!K93</f>
        <v>0</v>
      </c>
      <c r="L88" s="207">
        <f>'общие характеристики'!L93</f>
        <v>0</v>
      </c>
      <c r="M88" s="209">
        <f>'общие характеристики'!M93</f>
        <v>0</v>
      </c>
      <c r="N88" s="209">
        <f>'общие характеристики'!N93</f>
        <v>0</v>
      </c>
      <c r="O88" s="210">
        <f>'общие характеристики'!O93</f>
        <v>0</v>
      </c>
      <c r="P88" s="211">
        <f>'общие характеристики'!P93</f>
        <v>0</v>
      </c>
      <c r="Q88" s="211">
        <f>'общие характеристики'!Q93</f>
        <v>0</v>
      </c>
      <c r="R88" s="212">
        <f>'общие характеристики'!R93</f>
        <v>0</v>
      </c>
      <c r="S88" s="213">
        <f>'общие характеристики'!AM93</f>
        <v>0</v>
      </c>
      <c r="T88" s="208">
        <f>'общие характеристики'!AN93</f>
        <v>0</v>
      </c>
      <c r="U88" s="208">
        <f>'общие характеристики'!AO93</f>
        <v>0</v>
      </c>
      <c r="V88" s="214">
        <f>'общие характеристики'!AP93</f>
        <v>0</v>
      </c>
    </row>
    <row r="89" spans="2:22" s="235" customFormat="1" ht="15">
      <c r="B89" s="153">
        <v>78</v>
      </c>
      <c r="C89" s="207">
        <f>'общие характеристики'!C94</f>
        <v>0</v>
      </c>
      <c r="D89" s="207">
        <f>'общие характеристики'!D94</f>
        <v>0</v>
      </c>
      <c r="E89" s="208">
        <f>'общие характеристики'!E94</f>
        <v>0</v>
      </c>
      <c r="F89" s="207">
        <f>'общие характеристики'!F94</f>
        <v>0</v>
      </c>
      <c r="G89" s="207">
        <f>'общие характеристики'!G94</f>
        <v>0</v>
      </c>
      <c r="H89" s="207">
        <f>'общие характеристики'!H94</f>
        <v>0</v>
      </c>
      <c r="I89" s="207">
        <f>'общие характеристики'!I94</f>
        <v>0</v>
      </c>
      <c r="J89" s="207">
        <f>'общие характеристики'!J94</f>
        <v>0</v>
      </c>
      <c r="K89" s="207">
        <f>'общие характеристики'!K94</f>
        <v>0</v>
      </c>
      <c r="L89" s="207">
        <f>'общие характеристики'!L94</f>
        <v>0</v>
      </c>
      <c r="M89" s="209">
        <f>'общие характеристики'!M94</f>
        <v>0</v>
      </c>
      <c r="N89" s="209">
        <f>'общие характеристики'!N94</f>
        <v>0</v>
      </c>
      <c r="O89" s="210">
        <f>'общие характеристики'!O94</f>
        <v>0</v>
      </c>
      <c r="P89" s="211">
        <f>'общие характеристики'!P94</f>
        <v>0</v>
      </c>
      <c r="Q89" s="211">
        <f>'общие характеристики'!Q94</f>
        <v>0</v>
      </c>
      <c r="R89" s="212">
        <f>'общие характеристики'!R94</f>
        <v>0</v>
      </c>
      <c r="S89" s="213">
        <f>'общие характеристики'!AM94</f>
        <v>0</v>
      </c>
      <c r="T89" s="208">
        <f>'общие характеристики'!AN94</f>
        <v>0</v>
      </c>
      <c r="U89" s="208">
        <f>'общие характеристики'!AO94</f>
        <v>0</v>
      </c>
      <c r="V89" s="214">
        <f>'общие характеристики'!AP94</f>
        <v>0</v>
      </c>
    </row>
    <row r="90" spans="2:22" s="235" customFormat="1" ht="15">
      <c r="B90" s="153">
        <v>79</v>
      </c>
      <c r="C90" s="207">
        <f>'общие характеристики'!C95</f>
        <v>0</v>
      </c>
      <c r="D90" s="207">
        <f>'общие характеристики'!D95</f>
        <v>0</v>
      </c>
      <c r="E90" s="208">
        <f>'общие характеристики'!E95</f>
        <v>0</v>
      </c>
      <c r="F90" s="207">
        <f>'общие характеристики'!F95</f>
        <v>0</v>
      </c>
      <c r="G90" s="207">
        <f>'общие характеристики'!G95</f>
        <v>0</v>
      </c>
      <c r="H90" s="207">
        <f>'общие характеристики'!H95</f>
        <v>0</v>
      </c>
      <c r="I90" s="207">
        <f>'общие характеристики'!I95</f>
        <v>0</v>
      </c>
      <c r="J90" s="207">
        <f>'общие характеристики'!J95</f>
        <v>0</v>
      </c>
      <c r="K90" s="207">
        <f>'общие характеристики'!K95</f>
        <v>0</v>
      </c>
      <c r="L90" s="207">
        <f>'общие характеристики'!L95</f>
        <v>0</v>
      </c>
      <c r="M90" s="209">
        <f>'общие характеристики'!M95</f>
        <v>0</v>
      </c>
      <c r="N90" s="209">
        <f>'общие характеристики'!N95</f>
        <v>0</v>
      </c>
      <c r="O90" s="210">
        <f>'общие характеристики'!O95</f>
        <v>0</v>
      </c>
      <c r="P90" s="211">
        <f>'общие характеристики'!P95</f>
        <v>0</v>
      </c>
      <c r="Q90" s="211">
        <f>'общие характеристики'!Q95</f>
        <v>0</v>
      </c>
      <c r="R90" s="212">
        <f>'общие характеристики'!R95</f>
        <v>0</v>
      </c>
      <c r="S90" s="213">
        <f>'общие характеристики'!AM95</f>
        <v>0</v>
      </c>
      <c r="T90" s="208">
        <f>'общие характеристики'!AN95</f>
        <v>0</v>
      </c>
      <c r="U90" s="208">
        <f>'общие характеристики'!AO95</f>
        <v>0</v>
      </c>
      <c r="V90" s="214">
        <f>'общие характеристики'!AP95</f>
        <v>0</v>
      </c>
    </row>
    <row r="91" spans="2:22" s="235" customFormat="1" ht="15">
      <c r="B91" s="153">
        <v>80</v>
      </c>
      <c r="C91" s="207">
        <f>'общие характеристики'!C96</f>
        <v>0</v>
      </c>
      <c r="D91" s="207">
        <f>'общие характеристики'!D96</f>
        <v>0</v>
      </c>
      <c r="E91" s="208">
        <f>'общие характеристики'!E96</f>
        <v>0</v>
      </c>
      <c r="F91" s="207">
        <f>'общие характеристики'!F96</f>
        <v>0</v>
      </c>
      <c r="G91" s="207">
        <f>'общие характеристики'!G96</f>
        <v>0</v>
      </c>
      <c r="H91" s="207">
        <f>'общие характеристики'!H96</f>
        <v>0</v>
      </c>
      <c r="I91" s="207">
        <f>'общие характеристики'!I96</f>
        <v>0</v>
      </c>
      <c r="J91" s="207">
        <f>'общие характеристики'!J96</f>
        <v>0</v>
      </c>
      <c r="K91" s="207">
        <f>'общие характеристики'!K96</f>
        <v>0</v>
      </c>
      <c r="L91" s="207">
        <f>'общие характеристики'!L96</f>
        <v>0</v>
      </c>
      <c r="M91" s="209">
        <f>'общие характеристики'!M96</f>
        <v>0</v>
      </c>
      <c r="N91" s="209">
        <f>'общие характеристики'!N96</f>
        <v>0</v>
      </c>
      <c r="O91" s="210">
        <f>'общие характеристики'!O96</f>
        <v>0</v>
      </c>
      <c r="P91" s="211">
        <f>'общие характеристики'!P96</f>
        <v>0</v>
      </c>
      <c r="Q91" s="211">
        <f>'общие характеристики'!Q96</f>
        <v>0</v>
      </c>
      <c r="R91" s="212">
        <f>'общие характеристики'!R96</f>
        <v>0</v>
      </c>
      <c r="S91" s="213">
        <f>'общие характеристики'!AM96</f>
        <v>0</v>
      </c>
      <c r="T91" s="208">
        <f>'общие характеристики'!AN96</f>
        <v>0</v>
      </c>
      <c r="U91" s="208">
        <f>'общие характеристики'!AO96</f>
        <v>0</v>
      </c>
      <c r="V91" s="214">
        <f>'общие характеристики'!AP96</f>
        <v>0</v>
      </c>
    </row>
    <row r="92" spans="2:22" s="235" customFormat="1" ht="15">
      <c r="B92" s="153">
        <v>81</v>
      </c>
      <c r="C92" s="207">
        <f>'общие характеристики'!C97</f>
        <v>0</v>
      </c>
      <c r="D92" s="207">
        <f>'общие характеристики'!D97</f>
        <v>0</v>
      </c>
      <c r="E92" s="208">
        <f>'общие характеристики'!E97</f>
        <v>0</v>
      </c>
      <c r="F92" s="207">
        <f>'общие характеристики'!F97</f>
        <v>0</v>
      </c>
      <c r="G92" s="207">
        <f>'общие характеристики'!G97</f>
        <v>0</v>
      </c>
      <c r="H92" s="207">
        <f>'общие характеристики'!H97</f>
        <v>0</v>
      </c>
      <c r="I92" s="207">
        <f>'общие характеристики'!I97</f>
        <v>0</v>
      </c>
      <c r="J92" s="207">
        <f>'общие характеристики'!J97</f>
        <v>0</v>
      </c>
      <c r="K92" s="207">
        <f>'общие характеристики'!K97</f>
        <v>0</v>
      </c>
      <c r="L92" s="207">
        <f>'общие характеристики'!L97</f>
        <v>0</v>
      </c>
      <c r="M92" s="209">
        <f>'общие характеристики'!M97</f>
        <v>0</v>
      </c>
      <c r="N92" s="209">
        <f>'общие характеристики'!N97</f>
        <v>0</v>
      </c>
      <c r="O92" s="210">
        <f>'общие характеристики'!O97</f>
        <v>0</v>
      </c>
      <c r="P92" s="211">
        <f>'общие характеристики'!P97</f>
        <v>0</v>
      </c>
      <c r="Q92" s="211">
        <f>'общие характеристики'!Q97</f>
        <v>0</v>
      </c>
      <c r="R92" s="212">
        <f>'общие характеристики'!R97</f>
        <v>0</v>
      </c>
      <c r="S92" s="213">
        <f>'общие характеристики'!AM97</f>
        <v>0</v>
      </c>
      <c r="T92" s="208">
        <f>'общие характеристики'!AN97</f>
        <v>0</v>
      </c>
      <c r="U92" s="208">
        <f>'общие характеристики'!AO97</f>
        <v>0</v>
      </c>
      <c r="V92" s="214">
        <f>'общие характеристики'!AP97</f>
        <v>0</v>
      </c>
    </row>
    <row r="93" spans="2:22" s="235" customFormat="1" ht="15">
      <c r="B93" s="153">
        <v>82</v>
      </c>
      <c r="C93" s="207">
        <f>'общие характеристики'!C98</f>
        <v>0</v>
      </c>
      <c r="D93" s="207">
        <f>'общие характеристики'!D98</f>
        <v>0</v>
      </c>
      <c r="E93" s="208">
        <f>'общие характеристики'!E98</f>
        <v>0</v>
      </c>
      <c r="F93" s="207">
        <f>'общие характеристики'!F98</f>
        <v>0</v>
      </c>
      <c r="G93" s="207">
        <f>'общие характеристики'!G98</f>
        <v>0</v>
      </c>
      <c r="H93" s="207">
        <f>'общие характеристики'!H98</f>
        <v>0</v>
      </c>
      <c r="I93" s="207">
        <f>'общие характеристики'!I98</f>
        <v>0</v>
      </c>
      <c r="J93" s="207">
        <f>'общие характеристики'!J98</f>
        <v>0</v>
      </c>
      <c r="K93" s="207">
        <f>'общие характеристики'!K98</f>
        <v>0</v>
      </c>
      <c r="L93" s="207">
        <f>'общие характеристики'!L98</f>
        <v>0</v>
      </c>
      <c r="M93" s="209">
        <f>'общие характеристики'!M98</f>
        <v>0</v>
      </c>
      <c r="N93" s="209">
        <f>'общие характеристики'!N98</f>
        <v>0</v>
      </c>
      <c r="O93" s="210">
        <f>'общие характеристики'!O98</f>
        <v>0</v>
      </c>
      <c r="P93" s="211">
        <f>'общие характеристики'!P98</f>
        <v>0</v>
      </c>
      <c r="Q93" s="211">
        <f>'общие характеристики'!Q98</f>
        <v>0</v>
      </c>
      <c r="R93" s="212">
        <f>'общие характеристики'!R98</f>
        <v>0</v>
      </c>
      <c r="S93" s="213">
        <f>'общие характеристики'!AM98</f>
        <v>0</v>
      </c>
      <c r="T93" s="208">
        <f>'общие характеристики'!AN98</f>
        <v>0</v>
      </c>
      <c r="U93" s="208">
        <f>'общие характеристики'!AO98</f>
        <v>0</v>
      </c>
      <c r="V93" s="214">
        <f>'общие характеристики'!AP98</f>
        <v>0</v>
      </c>
    </row>
    <row r="94" spans="2:22" s="235" customFormat="1" ht="15">
      <c r="B94" s="153">
        <v>83</v>
      </c>
      <c r="C94" s="207">
        <f>'общие характеристики'!C99</f>
        <v>0</v>
      </c>
      <c r="D94" s="207">
        <f>'общие характеристики'!D99</f>
        <v>0</v>
      </c>
      <c r="E94" s="208">
        <f>'общие характеристики'!E99</f>
        <v>0</v>
      </c>
      <c r="F94" s="207">
        <f>'общие характеристики'!F99</f>
        <v>0</v>
      </c>
      <c r="G94" s="207">
        <f>'общие характеристики'!G99</f>
        <v>0</v>
      </c>
      <c r="H94" s="207">
        <f>'общие характеристики'!H99</f>
        <v>0</v>
      </c>
      <c r="I94" s="207">
        <f>'общие характеристики'!I99</f>
        <v>0</v>
      </c>
      <c r="J94" s="207">
        <f>'общие характеристики'!J99</f>
        <v>0</v>
      </c>
      <c r="K94" s="207">
        <f>'общие характеристики'!K99</f>
        <v>0</v>
      </c>
      <c r="L94" s="207">
        <f>'общие характеристики'!L99</f>
        <v>0</v>
      </c>
      <c r="M94" s="209">
        <f>'общие характеристики'!M99</f>
        <v>0</v>
      </c>
      <c r="N94" s="209">
        <f>'общие характеристики'!N99</f>
        <v>0</v>
      </c>
      <c r="O94" s="210">
        <f>'общие характеристики'!O99</f>
        <v>0</v>
      </c>
      <c r="P94" s="211">
        <f>'общие характеристики'!P99</f>
        <v>0</v>
      </c>
      <c r="Q94" s="211">
        <f>'общие характеристики'!Q99</f>
        <v>0</v>
      </c>
      <c r="R94" s="212">
        <f>'общие характеристики'!R99</f>
        <v>0</v>
      </c>
      <c r="S94" s="213">
        <f>'общие характеристики'!AM99</f>
        <v>0</v>
      </c>
      <c r="T94" s="208">
        <f>'общие характеристики'!AN99</f>
        <v>0</v>
      </c>
      <c r="U94" s="208">
        <f>'общие характеристики'!AO99</f>
        <v>0</v>
      </c>
      <c r="V94" s="214">
        <f>'общие характеристики'!AP99</f>
        <v>0</v>
      </c>
    </row>
    <row r="95" spans="2:22" s="235" customFormat="1" ht="15">
      <c r="B95" s="153">
        <v>84</v>
      </c>
      <c r="C95" s="207">
        <f>'общие характеристики'!C100</f>
        <v>0</v>
      </c>
      <c r="D95" s="207">
        <f>'общие характеристики'!D100</f>
        <v>0</v>
      </c>
      <c r="E95" s="208">
        <f>'общие характеристики'!E100</f>
        <v>0</v>
      </c>
      <c r="F95" s="207">
        <f>'общие характеристики'!F100</f>
        <v>0</v>
      </c>
      <c r="G95" s="207">
        <f>'общие характеристики'!G100</f>
        <v>0</v>
      </c>
      <c r="H95" s="207">
        <f>'общие характеристики'!H100</f>
        <v>0</v>
      </c>
      <c r="I95" s="207">
        <f>'общие характеристики'!I100</f>
        <v>0</v>
      </c>
      <c r="J95" s="207">
        <f>'общие характеристики'!J100</f>
        <v>0</v>
      </c>
      <c r="K95" s="207">
        <f>'общие характеристики'!K100</f>
        <v>0</v>
      </c>
      <c r="L95" s="207">
        <f>'общие характеристики'!L100</f>
        <v>0</v>
      </c>
      <c r="M95" s="209">
        <f>'общие характеристики'!M100</f>
        <v>0</v>
      </c>
      <c r="N95" s="209">
        <f>'общие характеристики'!N100</f>
        <v>0</v>
      </c>
      <c r="O95" s="210">
        <f>'общие характеристики'!O100</f>
        <v>0</v>
      </c>
      <c r="P95" s="211">
        <f>'общие характеристики'!P100</f>
        <v>0</v>
      </c>
      <c r="Q95" s="211">
        <f>'общие характеристики'!Q100</f>
        <v>0</v>
      </c>
      <c r="R95" s="212">
        <f>'общие характеристики'!R100</f>
        <v>0</v>
      </c>
      <c r="S95" s="213">
        <f>'общие характеристики'!AM100</f>
        <v>0</v>
      </c>
      <c r="T95" s="208">
        <f>'общие характеристики'!AN100</f>
        <v>0</v>
      </c>
      <c r="U95" s="208">
        <f>'общие характеристики'!AO100</f>
        <v>0</v>
      </c>
      <c r="V95" s="214">
        <f>'общие характеристики'!AP100</f>
        <v>0</v>
      </c>
    </row>
    <row r="96" spans="2:22" s="235" customFormat="1" ht="15">
      <c r="B96" s="153">
        <v>85</v>
      </c>
      <c r="C96" s="207">
        <f>'общие характеристики'!C101</f>
        <v>0</v>
      </c>
      <c r="D96" s="207">
        <f>'общие характеристики'!D101</f>
        <v>0</v>
      </c>
      <c r="E96" s="208">
        <f>'общие характеристики'!E101</f>
        <v>0</v>
      </c>
      <c r="F96" s="207">
        <f>'общие характеристики'!F101</f>
        <v>0</v>
      </c>
      <c r="G96" s="207">
        <f>'общие характеристики'!G101</f>
        <v>0</v>
      </c>
      <c r="H96" s="207">
        <f>'общие характеристики'!H101</f>
        <v>0</v>
      </c>
      <c r="I96" s="207">
        <f>'общие характеристики'!I101</f>
        <v>0</v>
      </c>
      <c r="J96" s="207">
        <f>'общие характеристики'!J101</f>
        <v>0</v>
      </c>
      <c r="K96" s="207">
        <f>'общие характеристики'!K101</f>
        <v>0</v>
      </c>
      <c r="L96" s="207">
        <f>'общие характеристики'!L101</f>
        <v>0</v>
      </c>
      <c r="M96" s="209">
        <f>'общие характеристики'!M101</f>
        <v>0</v>
      </c>
      <c r="N96" s="209">
        <f>'общие характеристики'!N101</f>
        <v>0</v>
      </c>
      <c r="O96" s="210">
        <f>'общие характеристики'!O101</f>
        <v>0</v>
      </c>
      <c r="P96" s="211">
        <f>'общие характеристики'!P101</f>
        <v>0</v>
      </c>
      <c r="Q96" s="211">
        <f>'общие характеристики'!Q101</f>
        <v>0</v>
      </c>
      <c r="R96" s="212">
        <f>'общие характеристики'!R101</f>
        <v>0</v>
      </c>
      <c r="S96" s="213">
        <f>'общие характеристики'!AM101</f>
        <v>0</v>
      </c>
      <c r="T96" s="208">
        <f>'общие характеристики'!AN101</f>
        <v>0</v>
      </c>
      <c r="U96" s="208">
        <f>'общие характеристики'!AO101</f>
        <v>0</v>
      </c>
      <c r="V96" s="214">
        <f>'общие характеристики'!AP101</f>
        <v>0</v>
      </c>
    </row>
    <row r="97" spans="2:22" s="235" customFormat="1" ht="15">
      <c r="B97" s="153">
        <v>86</v>
      </c>
      <c r="C97" s="207">
        <f>'общие характеристики'!C102</f>
        <v>0</v>
      </c>
      <c r="D97" s="207">
        <f>'общие характеристики'!D102</f>
        <v>0</v>
      </c>
      <c r="E97" s="208">
        <f>'общие характеристики'!E102</f>
        <v>0</v>
      </c>
      <c r="F97" s="207">
        <f>'общие характеристики'!F102</f>
        <v>0</v>
      </c>
      <c r="G97" s="207">
        <f>'общие характеристики'!G102</f>
        <v>0</v>
      </c>
      <c r="H97" s="207">
        <f>'общие характеристики'!H102</f>
        <v>0</v>
      </c>
      <c r="I97" s="207">
        <f>'общие характеристики'!I102</f>
        <v>0</v>
      </c>
      <c r="J97" s="207">
        <f>'общие характеристики'!J102</f>
        <v>0</v>
      </c>
      <c r="K97" s="207">
        <f>'общие характеристики'!K102</f>
        <v>0</v>
      </c>
      <c r="L97" s="207">
        <f>'общие характеристики'!L102</f>
        <v>0</v>
      </c>
      <c r="M97" s="209">
        <f>'общие характеристики'!M102</f>
        <v>0</v>
      </c>
      <c r="N97" s="209">
        <f>'общие характеристики'!N102</f>
        <v>0</v>
      </c>
      <c r="O97" s="210">
        <f>'общие характеристики'!O102</f>
        <v>0</v>
      </c>
      <c r="P97" s="211">
        <f>'общие характеристики'!P102</f>
        <v>0</v>
      </c>
      <c r="Q97" s="211">
        <f>'общие характеристики'!Q102</f>
        <v>0</v>
      </c>
      <c r="R97" s="212">
        <f>'общие характеристики'!R102</f>
        <v>0</v>
      </c>
      <c r="S97" s="213">
        <f>'общие характеристики'!AM102</f>
        <v>0</v>
      </c>
      <c r="T97" s="208">
        <f>'общие характеристики'!AN102</f>
        <v>0</v>
      </c>
      <c r="U97" s="208">
        <f>'общие характеристики'!AO102</f>
        <v>0</v>
      </c>
      <c r="V97" s="214">
        <f>'общие характеристики'!AP102</f>
        <v>0</v>
      </c>
    </row>
    <row r="98" spans="2:22" s="235" customFormat="1" ht="15">
      <c r="B98" s="153">
        <v>87</v>
      </c>
      <c r="C98" s="207">
        <f>'общие характеристики'!C103</f>
        <v>0</v>
      </c>
      <c r="D98" s="207">
        <f>'общие характеристики'!D103</f>
        <v>0</v>
      </c>
      <c r="E98" s="208">
        <f>'общие характеристики'!E103</f>
        <v>0</v>
      </c>
      <c r="F98" s="207">
        <f>'общие характеристики'!F103</f>
        <v>0</v>
      </c>
      <c r="G98" s="207">
        <f>'общие характеристики'!G103</f>
        <v>0</v>
      </c>
      <c r="H98" s="207">
        <f>'общие характеристики'!H103</f>
        <v>0</v>
      </c>
      <c r="I98" s="207">
        <f>'общие характеристики'!I103</f>
        <v>0</v>
      </c>
      <c r="J98" s="207">
        <f>'общие характеристики'!J103</f>
        <v>0</v>
      </c>
      <c r="K98" s="207">
        <f>'общие характеристики'!K103</f>
        <v>0</v>
      </c>
      <c r="L98" s="207">
        <f>'общие характеристики'!L103</f>
        <v>0</v>
      </c>
      <c r="M98" s="209">
        <f>'общие характеристики'!M103</f>
        <v>0</v>
      </c>
      <c r="N98" s="209">
        <f>'общие характеристики'!N103</f>
        <v>0</v>
      </c>
      <c r="O98" s="210">
        <f>'общие характеристики'!O103</f>
        <v>0</v>
      </c>
      <c r="P98" s="211">
        <f>'общие характеристики'!P103</f>
        <v>0</v>
      </c>
      <c r="Q98" s="211">
        <f>'общие характеристики'!Q103</f>
        <v>0</v>
      </c>
      <c r="R98" s="212">
        <f>'общие характеристики'!R103</f>
        <v>0</v>
      </c>
      <c r="S98" s="213">
        <f>'общие характеристики'!AM103</f>
        <v>0</v>
      </c>
      <c r="T98" s="208">
        <f>'общие характеристики'!AN103</f>
        <v>0</v>
      </c>
      <c r="U98" s="208">
        <f>'общие характеристики'!AO103</f>
        <v>0</v>
      </c>
      <c r="V98" s="214">
        <f>'общие характеристики'!AP103</f>
        <v>0</v>
      </c>
    </row>
    <row r="99" spans="2:22" s="235" customFormat="1" ht="15">
      <c r="B99" s="153">
        <v>88</v>
      </c>
      <c r="C99" s="207">
        <f>'общие характеристики'!C104</f>
        <v>0</v>
      </c>
      <c r="D99" s="207">
        <f>'общие характеристики'!D104</f>
        <v>0</v>
      </c>
      <c r="E99" s="208">
        <f>'общие характеристики'!E104</f>
        <v>0</v>
      </c>
      <c r="F99" s="207">
        <f>'общие характеристики'!F104</f>
        <v>0</v>
      </c>
      <c r="G99" s="207">
        <f>'общие характеристики'!G104</f>
        <v>0</v>
      </c>
      <c r="H99" s="207">
        <f>'общие характеристики'!H104</f>
        <v>0</v>
      </c>
      <c r="I99" s="207">
        <f>'общие характеристики'!I104</f>
        <v>0</v>
      </c>
      <c r="J99" s="207">
        <f>'общие характеристики'!J104</f>
        <v>0</v>
      </c>
      <c r="K99" s="207">
        <f>'общие характеристики'!K104</f>
        <v>0</v>
      </c>
      <c r="L99" s="207">
        <f>'общие характеристики'!L104</f>
        <v>0</v>
      </c>
      <c r="M99" s="209">
        <f>'общие характеристики'!M104</f>
        <v>0</v>
      </c>
      <c r="N99" s="209">
        <f>'общие характеристики'!N104</f>
        <v>0</v>
      </c>
      <c r="O99" s="210">
        <f>'общие характеристики'!O104</f>
        <v>0</v>
      </c>
      <c r="P99" s="211">
        <f>'общие характеристики'!P104</f>
        <v>0</v>
      </c>
      <c r="Q99" s="211">
        <f>'общие характеристики'!Q104</f>
        <v>0</v>
      </c>
      <c r="R99" s="212">
        <f>'общие характеристики'!R104</f>
        <v>0</v>
      </c>
      <c r="S99" s="213">
        <f>'общие характеристики'!AM104</f>
        <v>0</v>
      </c>
      <c r="T99" s="208">
        <f>'общие характеристики'!AN104</f>
        <v>0</v>
      </c>
      <c r="U99" s="208">
        <f>'общие характеристики'!AO104</f>
        <v>0</v>
      </c>
      <c r="V99" s="214">
        <f>'общие характеристики'!AP104</f>
        <v>0</v>
      </c>
    </row>
    <row r="100" spans="2:22" s="235" customFormat="1" ht="15">
      <c r="B100" s="153">
        <v>89</v>
      </c>
      <c r="C100" s="207">
        <f>'общие характеристики'!C105</f>
        <v>0</v>
      </c>
      <c r="D100" s="207">
        <f>'общие характеристики'!D105</f>
        <v>0</v>
      </c>
      <c r="E100" s="208">
        <f>'общие характеристики'!E105</f>
        <v>0</v>
      </c>
      <c r="F100" s="207">
        <f>'общие характеристики'!F105</f>
        <v>0</v>
      </c>
      <c r="G100" s="207">
        <f>'общие характеристики'!G105</f>
        <v>0</v>
      </c>
      <c r="H100" s="207">
        <f>'общие характеристики'!H105</f>
        <v>0</v>
      </c>
      <c r="I100" s="207">
        <f>'общие характеристики'!I105</f>
        <v>0</v>
      </c>
      <c r="J100" s="207">
        <f>'общие характеристики'!J105</f>
        <v>0</v>
      </c>
      <c r="K100" s="207">
        <f>'общие характеристики'!K105</f>
        <v>0</v>
      </c>
      <c r="L100" s="207">
        <f>'общие характеристики'!L105</f>
        <v>0</v>
      </c>
      <c r="M100" s="209">
        <f>'общие характеристики'!M105</f>
        <v>0</v>
      </c>
      <c r="N100" s="209">
        <f>'общие характеристики'!N105</f>
        <v>0</v>
      </c>
      <c r="O100" s="210">
        <f>'общие характеристики'!O105</f>
        <v>0</v>
      </c>
      <c r="P100" s="211">
        <f>'общие характеристики'!P105</f>
        <v>0</v>
      </c>
      <c r="Q100" s="211">
        <f>'общие характеристики'!Q105</f>
        <v>0</v>
      </c>
      <c r="R100" s="212">
        <f>'общие характеристики'!R105</f>
        <v>0</v>
      </c>
      <c r="S100" s="213">
        <f>'общие характеристики'!AM105</f>
        <v>0</v>
      </c>
      <c r="T100" s="208">
        <f>'общие характеристики'!AN105</f>
        <v>0</v>
      </c>
      <c r="U100" s="208">
        <f>'общие характеристики'!AO105</f>
        <v>0</v>
      </c>
      <c r="V100" s="214">
        <f>'общие характеристики'!AP105</f>
        <v>0</v>
      </c>
    </row>
    <row r="101" spans="2:22" s="235" customFormat="1" ht="15">
      <c r="B101" s="153">
        <v>90</v>
      </c>
      <c r="C101" s="207">
        <f>'общие характеристики'!C106</f>
        <v>0</v>
      </c>
      <c r="D101" s="207">
        <f>'общие характеристики'!D106</f>
        <v>0</v>
      </c>
      <c r="E101" s="208">
        <f>'общие характеристики'!E106</f>
        <v>0</v>
      </c>
      <c r="F101" s="207">
        <f>'общие характеристики'!F106</f>
        <v>0</v>
      </c>
      <c r="G101" s="207">
        <f>'общие характеристики'!G106</f>
        <v>0</v>
      </c>
      <c r="H101" s="207">
        <f>'общие характеристики'!H106</f>
        <v>0</v>
      </c>
      <c r="I101" s="207">
        <f>'общие характеристики'!I106</f>
        <v>0</v>
      </c>
      <c r="J101" s="207">
        <f>'общие характеристики'!J106</f>
        <v>0</v>
      </c>
      <c r="K101" s="207">
        <f>'общие характеристики'!K106</f>
        <v>0</v>
      </c>
      <c r="L101" s="207">
        <f>'общие характеристики'!L106</f>
        <v>0</v>
      </c>
      <c r="M101" s="209">
        <f>'общие характеристики'!M106</f>
        <v>0</v>
      </c>
      <c r="N101" s="209">
        <f>'общие характеристики'!N106</f>
        <v>0</v>
      </c>
      <c r="O101" s="210">
        <f>'общие характеристики'!O106</f>
        <v>0</v>
      </c>
      <c r="P101" s="211">
        <f>'общие характеристики'!P106</f>
        <v>0</v>
      </c>
      <c r="Q101" s="211">
        <f>'общие характеристики'!Q106</f>
        <v>0</v>
      </c>
      <c r="R101" s="212">
        <f>'общие характеристики'!R106</f>
        <v>0</v>
      </c>
      <c r="S101" s="213">
        <f>'общие характеристики'!AM106</f>
        <v>0</v>
      </c>
      <c r="T101" s="208">
        <f>'общие характеристики'!AN106</f>
        <v>0</v>
      </c>
      <c r="U101" s="208">
        <f>'общие характеристики'!AO106</f>
        <v>0</v>
      </c>
      <c r="V101" s="214">
        <f>'общие характеристики'!AP106</f>
        <v>0</v>
      </c>
    </row>
    <row r="102" spans="2:22" s="235" customFormat="1" ht="15">
      <c r="B102" s="153">
        <v>91</v>
      </c>
      <c r="C102" s="207">
        <f>'общие характеристики'!C107</f>
        <v>0</v>
      </c>
      <c r="D102" s="207">
        <f>'общие характеристики'!D107</f>
        <v>0</v>
      </c>
      <c r="E102" s="208">
        <f>'общие характеристики'!E107</f>
        <v>0</v>
      </c>
      <c r="F102" s="207">
        <f>'общие характеристики'!F107</f>
        <v>0</v>
      </c>
      <c r="G102" s="207">
        <f>'общие характеристики'!G107</f>
        <v>0</v>
      </c>
      <c r="H102" s="207">
        <f>'общие характеристики'!H107</f>
        <v>0</v>
      </c>
      <c r="I102" s="207">
        <f>'общие характеристики'!I107</f>
        <v>0</v>
      </c>
      <c r="J102" s="207">
        <f>'общие характеристики'!J107</f>
        <v>0</v>
      </c>
      <c r="K102" s="207">
        <f>'общие характеристики'!K107</f>
        <v>0</v>
      </c>
      <c r="L102" s="207">
        <f>'общие характеристики'!L107</f>
        <v>0</v>
      </c>
      <c r="M102" s="209">
        <f>'общие характеристики'!M107</f>
        <v>0</v>
      </c>
      <c r="N102" s="209">
        <f>'общие характеристики'!N107</f>
        <v>0</v>
      </c>
      <c r="O102" s="210">
        <f>'общие характеристики'!O107</f>
        <v>0</v>
      </c>
      <c r="P102" s="211">
        <f>'общие характеристики'!P107</f>
        <v>0</v>
      </c>
      <c r="Q102" s="211">
        <f>'общие характеристики'!Q107</f>
        <v>0</v>
      </c>
      <c r="R102" s="212">
        <f>'общие характеристики'!R107</f>
        <v>0</v>
      </c>
      <c r="S102" s="213">
        <f>'общие характеристики'!AM107</f>
        <v>0</v>
      </c>
      <c r="T102" s="208">
        <f>'общие характеристики'!AN107</f>
        <v>0</v>
      </c>
      <c r="U102" s="208">
        <f>'общие характеристики'!AO107</f>
        <v>0</v>
      </c>
      <c r="V102" s="214">
        <f>'общие характеристики'!AP107</f>
        <v>0</v>
      </c>
    </row>
    <row r="103" spans="2:22" s="235" customFormat="1" ht="15">
      <c r="B103" s="153">
        <v>92</v>
      </c>
      <c r="C103" s="207">
        <f>'общие характеристики'!C108</f>
        <v>0</v>
      </c>
      <c r="D103" s="207">
        <f>'общие характеристики'!D108</f>
        <v>0</v>
      </c>
      <c r="E103" s="208">
        <f>'общие характеристики'!E108</f>
        <v>0</v>
      </c>
      <c r="F103" s="207">
        <f>'общие характеристики'!F108</f>
        <v>0</v>
      </c>
      <c r="G103" s="207">
        <f>'общие характеристики'!G108</f>
        <v>0</v>
      </c>
      <c r="H103" s="207">
        <f>'общие характеристики'!H108</f>
        <v>0</v>
      </c>
      <c r="I103" s="207">
        <f>'общие характеристики'!I108</f>
        <v>0</v>
      </c>
      <c r="J103" s="207">
        <f>'общие характеристики'!J108</f>
        <v>0</v>
      </c>
      <c r="K103" s="207">
        <f>'общие характеристики'!K108</f>
        <v>0</v>
      </c>
      <c r="L103" s="207">
        <f>'общие характеристики'!L108</f>
        <v>0</v>
      </c>
      <c r="M103" s="209">
        <f>'общие характеристики'!M108</f>
        <v>0</v>
      </c>
      <c r="N103" s="209">
        <f>'общие характеристики'!N108</f>
        <v>0</v>
      </c>
      <c r="O103" s="210">
        <f>'общие характеристики'!O108</f>
        <v>0</v>
      </c>
      <c r="P103" s="211">
        <f>'общие характеристики'!P108</f>
        <v>0</v>
      </c>
      <c r="Q103" s="211">
        <f>'общие характеристики'!Q108</f>
        <v>0</v>
      </c>
      <c r="R103" s="212">
        <f>'общие характеристики'!R108</f>
        <v>0</v>
      </c>
      <c r="S103" s="213">
        <f>'общие характеристики'!AM108</f>
        <v>0</v>
      </c>
      <c r="T103" s="208">
        <f>'общие характеристики'!AN108</f>
        <v>0</v>
      </c>
      <c r="U103" s="208">
        <f>'общие характеристики'!AO108</f>
        <v>0</v>
      </c>
      <c r="V103" s="214">
        <f>'общие характеристики'!AP108</f>
        <v>0</v>
      </c>
    </row>
    <row r="104" spans="2:22" s="235" customFormat="1" ht="15">
      <c r="B104" s="153">
        <v>93</v>
      </c>
      <c r="C104" s="207">
        <f>'общие характеристики'!C109</f>
        <v>0</v>
      </c>
      <c r="D104" s="207">
        <f>'общие характеристики'!D109</f>
        <v>0</v>
      </c>
      <c r="E104" s="208">
        <f>'общие характеристики'!E109</f>
        <v>0</v>
      </c>
      <c r="F104" s="207">
        <f>'общие характеристики'!F109</f>
        <v>0</v>
      </c>
      <c r="G104" s="207">
        <f>'общие характеристики'!G109</f>
        <v>0</v>
      </c>
      <c r="H104" s="207">
        <f>'общие характеристики'!H109</f>
        <v>0</v>
      </c>
      <c r="I104" s="207">
        <f>'общие характеристики'!I109</f>
        <v>0</v>
      </c>
      <c r="J104" s="207">
        <f>'общие характеристики'!J109</f>
        <v>0</v>
      </c>
      <c r="K104" s="207">
        <f>'общие характеристики'!K109</f>
        <v>0</v>
      </c>
      <c r="L104" s="207">
        <f>'общие характеристики'!L109</f>
        <v>0</v>
      </c>
      <c r="M104" s="209">
        <f>'общие характеристики'!M109</f>
        <v>0</v>
      </c>
      <c r="N104" s="209">
        <f>'общие характеристики'!N109</f>
        <v>0</v>
      </c>
      <c r="O104" s="210">
        <f>'общие характеристики'!O109</f>
        <v>0</v>
      </c>
      <c r="P104" s="211">
        <f>'общие характеристики'!P109</f>
        <v>0</v>
      </c>
      <c r="Q104" s="211">
        <f>'общие характеристики'!Q109</f>
        <v>0</v>
      </c>
      <c r="R104" s="212">
        <f>'общие характеристики'!R109</f>
        <v>0</v>
      </c>
      <c r="S104" s="213">
        <f>'общие характеристики'!AM109</f>
        <v>0</v>
      </c>
      <c r="T104" s="208">
        <f>'общие характеристики'!AN109</f>
        <v>0</v>
      </c>
      <c r="U104" s="208">
        <f>'общие характеристики'!AO109</f>
        <v>0</v>
      </c>
      <c r="V104" s="214">
        <f>'общие характеристики'!AP109</f>
        <v>0</v>
      </c>
    </row>
    <row r="105" spans="2:22" s="235" customFormat="1" ht="15">
      <c r="B105" s="153">
        <v>94</v>
      </c>
      <c r="C105" s="207">
        <f>'общие характеристики'!C110</f>
        <v>0</v>
      </c>
      <c r="D105" s="207">
        <f>'общие характеристики'!D110</f>
        <v>0</v>
      </c>
      <c r="E105" s="208">
        <f>'общие характеристики'!E110</f>
        <v>0</v>
      </c>
      <c r="F105" s="207">
        <f>'общие характеристики'!F110</f>
        <v>0</v>
      </c>
      <c r="G105" s="207">
        <f>'общие характеристики'!G110</f>
        <v>0</v>
      </c>
      <c r="H105" s="207">
        <f>'общие характеристики'!H110</f>
        <v>0</v>
      </c>
      <c r="I105" s="207">
        <f>'общие характеристики'!I110</f>
        <v>0</v>
      </c>
      <c r="J105" s="207">
        <f>'общие характеристики'!J110</f>
        <v>0</v>
      </c>
      <c r="K105" s="207">
        <f>'общие характеристики'!K110</f>
        <v>0</v>
      </c>
      <c r="L105" s="207">
        <f>'общие характеристики'!L110</f>
        <v>0</v>
      </c>
      <c r="M105" s="209">
        <f>'общие характеристики'!M110</f>
        <v>0</v>
      </c>
      <c r="N105" s="209">
        <f>'общие характеристики'!N110</f>
        <v>0</v>
      </c>
      <c r="O105" s="210">
        <f>'общие характеристики'!O110</f>
        <v>0</v>
      </c>
      <c r="P105" s="211">
        <f>'общие характеристики'!P110</f>
        <v>0</v>
      </c>
      <c r="Q105" s="211">
        <f>'общие характеристики'!Q110</f>
        <v>0</v>
      </c>
      <c r="R105" s="212">
        <f>'общие характеристики'!R110</f>
        <v>0</v>
      </c>
      <c r="S105" s="213">
        <f>'общие характеристики'!AM110</f>
        <v>0</v>
      </c>
      <c r="T105" s="208">
        <f>'общие характеристики'!AN110</f>
        <v>0</v>
      </c>
      <c r="U105" s="208">
        <f>'общие характеристики'!AO110</f>
        <v>0</v>
      </c>
      <c r="V105" s="214">
        <f>'общие характеристики'!AP110</f>
        <v>0</v>
      </c>
    </row>
    <row r="106" spans="2:22" s="235" customFormat="1" ht="15">
      <c r="B106" s="153">
        <v>95</v>
      </c>
      <c r="C106" s="207">
        <f>'общие характеристики'!C111</f>
        <v>0</v>
      </c>
      <c r="D106" s="207">
        <f>'общие характеристики'!D111</f>
        <v>0</v>
      </c>
      <c r="E106" s="208">
        <f>'общие характеристики'!E111</f>
        <v>0</v>
      </c>
      <c r="F106" s="207">
        <f>'общие характеристики'!F111</f>
        <v>0</v>
      </c>
      <c r="G106" s="207">
        <f>'общие характеристики'!G111</f>
        <v>0</v>
      </c>
      <c r="H106" s="207">
        <f>'общие характеристики'!H111</f>
        <v>0</v>
      </c>
      <c r="I106" s="207">
        <f>'общие характеристики'!I111</f>
        <v>0</v>
      </c>
      <c r="J106" s="207">
        <f>'общие характеристики'!J111</f>
        <v>0</v>
      </c>
      <c r="K106" s="207">
        <f>'общие характеристики'!K111</f>
        <v>0</v>
      </c>
      <c r="L106" s="207">
        <f>'общие характеристики'!L111</f>
        <v>0</v>
      </c>
      <c r="M106" s="209">
        <f>'общие характеристики'!M111</f>
        <v>0</v>
      </c>
      <c r="N106" s="209">
        <f>'общие характеристики'!N111</f>
        <v>0</v>
      </c>
      <c r="O106" s="210">
        <f>'общие характеристики'!O111</f>
        <v>0</v>
      </c>
      <c r="P106" s="211">
        <f>'общие характеристики'!P111</f>
        <v>0</v>
      </c>
      <c r="Q106" s="211">
        <f>'общие характеристики'!Q111</f>
        <v>0</v>
      </c>
      <c r="R106" s="212">
        <f>'общие характеристики'!R111</f>
        <v>0</v>
      </c>
      <c r="S106" s="213">
        <f>'общие характеристики'!AM111</f>
        <v>0</v>
      </c>
      <c r="T106" s="208">
        <f>'общие характеристики'!AN111</f>
        <v>0</v>
      </c>
      <c r="U106" s="208">
        <f>'общие характеристики'!AO111</f>
        <v>0</v>
      </c>
      <c r="V106" s="214">
        <f>'общие характеристики'!AP111</f>
        <v>0</v>
      </c>
    </row>
    <row r="107" spans="2:22" s="235" customFormat="1" ht="15">
      <c r="B107" s="153">
        <v>96</v>
      </c>
      <c r="C107" s="207">
        <f>'общие характеристики'!C112</f>
        <v>0</v>
      </c>
      <c r="D107" s="207">
        <f>'общие характеристики'!D112</f>
        <v>0</v>
      </c>
      <c r="E107" s="208">
        <f>'общие характеристики'!E112</f>
        <v>0</v>
      </c>
      <c r="F107" s="207">
        <f>'общие характеристики'!F112</f>
        <v>0</v>
      </c>
      <c r="G107" s="207">
        <f>'общие характеристики'!G112</f>
        <v>0</v>
      </c>
      <c r="H107" s="207">
        <f>'общие характеристики'!H112</f>
        <v>0</v>
      </c>
      <c r="I107" s="207">
        <f>'общие характеристики'!I112</f>
        <v>0</v>
      </c>
      <c r="J107" s="207">
        <f>'общие характеристики'!J112</f>
        <v>0</v>
      </c>
      <c r="K107" s="207">
        <f>'общие характеристики'!K112</f>
        <v>0</v>
      </c>
      <c r="L107" s="207">
        <f>'общие характеристики'!L112</f>
        <v>0</v>
      </c>
      <c r="M107" s="209">
        <f>'общие характеристики'!M112</f>
        <v>0</v>
      </c>
      <c r="N107" s="209">
        <f>'общие характеристики'!N112</f>
        <v>0</v>
      </c>
      <c r="O107" s="210">
        <f>'общие характеристики'!O112</f>
        <v>0</v>
      </c>
      <c r="P107" s="211">
        <f>'общие характеристики'!P112</f>
        <v>0</v>
      </c>
      <c r="Q107" s="211">
        <f>'общие характеристики'!Q112</f>
        <v>0</v>
      </c>
      <c r="R107" s="212">
        <f>'общие характеристики'!R112</f>
        <v>0</v>
      </c>
      <c r="S107" s="213">
        <f>'общие характеристики'!AM112</f>
        <v>0</v>
      </c>
      <c r="T107" s="208">
        <f>'общие характеристики'!AN112</f>
        <v>0</v>
      </c>
      <c r="U107" s="208">
        <f>'общие характеристики'!AO112</f>
        <v>0</v>
      </c>
      <c r="V107" s="214">
        <f>'общие характеристики'!AP112</f>
        <v>0</v>
      </c>
    </row>
    <row r="108" spans="2:22" s="235" customFormat="1" ht="15">
      <c r="B108" s="153">
        <v>97</v>
      </c>
      <c r="C108" s="207">
        <f>'общие характеристики'!C113</f>
        <v>0</v>
      </c>
      <c r="D108" s="207">
        <f>'общие характеристики'!D113</f>
        <v>0</v>
      </c>
      <c r="E108" s="208">
        <f>'общие характеристики'!E113</f>
        <v>0</v>
      </c>
      <c r="F108" s="207">
        <f>'общие характеристики'!F113</f>
        <v>0</v>
      </c>
      <c r="G108" s="207">
        <f>'общие характеристики'!G113</f>
        <v>0</v>
      </c>
      <c r="H108" s="207">
        <f>'общие характеристики'!H113</f>
        <v>0</v>
      </c>
      <c r="I108" s="207">
        <f>'общие характеристики'!I113</f>
        <v>0</v>
      </c>
      <c r="J108" s="207">
        <f>'общие характеристики'!J113</f>
        <v>0</v>
      </c>
      <c r="K108" s="207">
        <f>'общие характеристики'!K113</f>
        <v>0</v>
      </c>
      <c r="L108" s="207">
        <f>'общие характеристики'!L113</f>
        <v>0</v>
      </c>
      <c r="M108" s="209">
        <f>'общие характеристики'!M113</f>
        <v>0</v>
      </c>
      <c r="N108" s="209">
        <f>'общие характеристики'!N113</f>
        <v>0</v>
      </c>
      <c r="O108" s="210">
        <f>'общие характеристики'!O113</f>
        <v>0</v>
      </c>
      <c r="P108" s="211">
        <f>'общие характеристики'!P113</f>
        <v>0</v>
      </c>
      <c r="Q108" s="211">
        <f>'общие характеристики'!Q113</f>
        <v>0</v>
      </c>
      <c r="R108" s="212">
        <f>'общие характеристики'!R113</f>
        <v>0</v>
      </c>
      <c r="S108" s="213">
        <f>'общие характеристики'!AM113</f>
        <v>0</v>
      </c>
      <c r="T108" s="208">
        <f>'общие характеристики'!AN113</f>
        <v>0</v>
      </c>
      <c r="U108" s="208">
        <f>'общие характеристики'!AO113</f>
        <v>0</v>
      </c>
      <c r="V108" s="214">
        <f>'общие характеристики'!AP113</f>
        <v>0</v>
      </c>
    </row>
    <row r="109" spans="2:22" s="235" customFormat="1" ht="15">
      <c r="B109" s="153">
        <v>98</v>
      </c>
      <c r="C109" s="207">
        <f>'общие характеристики'!C114</f>
        <v>0</v>
      </c>
      <c r="D109" s="207">
        <f>'общие характеристики'!D114</f>
        <v>0</v>
      </c>
      <c r="E109" s="208">
        <f>'общие характеристики'!E114</f>
        <v>0</v>
      </c>
      <c r="F109" s="207">
        <f>'общие характеристики'!F114</f>
        <v>0</v>
      </c>
      <c r="G109" s="207">
        <f>'общие характеристики'!G114</f>
        <v>0</v>
      </c>
      <c r="H109" s="207">
        <f>'общие характеристики'!H114</f>
        <v>0</v>
      </c>
      <c r="I109" s="207">
        <f>'общие характеристики'!I114</f>
        <v>0</v>
      </c>
      <c r="J109" s="207">
        <f>'общие характеристики'!J114</f>
        <v>0</v>
      </c>
      <c r="K109" s="207">
        <f>'общие характеристики'!K114</f>
        <v>0</v>
      </c>
      <c r="L109" s="207">
        <f>'общие характеристики'!L114</f>
        <v>0</v>
      </c>
      <c r="M109" s="209">
        <f>'общие характеристики'!M114</f>
        <v>0</v>
      </c>
      <c r="N109" s="209">
        <f>'общие характеристики'!N114</f>
        <v>0</v>
      </c>
      <c r="O109" s="210">
        <f>'общие характеристики'!O114</f>
        <v>0</v>
      </c>
      <c r="P109" s="211">
        <f>'общие характеристики'!P114</f>
        <v>0</v>
      </c>
      <c r="Q109" s="211">
        <f>'общие характеристики'!Q114</f>
        <v>0</v>
      </c>
      <c r="R109" s="212">
        <f>'общие характеристики'!R114</f>
        <v>0</v>
      </c>
      <c r="S109" s="213">
        <f>'общие характеристики'!AM114</f>
        <v>0</v>
      </c>
      <c r="T109" s="208">
        <f>'общие характеристики'!AN114</f>
        <v>0</v>
      </c>
      <c r="U109" s="208">
        <f>'общие характеристики'!AO114</f>
        <v>0</v>
      </c>
      <c r="V109" s="214">
        <f>'общие характеристики'!AP114</f>
        <v>0</v>
      </c>
    </row>
    <row r="110" spans="2:22" s="235" customFormat="1" ht="15">
      <c r="B110" s="153">
        <v>99</v>
      </c>
      <c r="C110" s="207">
        <f>'общие характеристики'!C115</f>
        <v>0</v>
      </c>
      <c r="D110" s="207">
        <f>'общие характеристики'!D115</f>
        <v>0</v>
      </c>
      <c r="E110" s="208">
        <f>'общие характеристики'!E115</f>
        <v>0</v>
      </c>
      <c r="F110" s="207">
        <f>'общие характеристики'!F115</f>
        <v>0</v>
      </c>
      <c r="G110" s="207">
        <f>'общие характеристики'!G115</f>
        <v>0</v>
      </c>
      <c r="H110" s="207">
        <f>'общие характеристики'!H115</f>
        <v>0</v>
      </c>
      <c r="I110" s="207">
        <f>'общие характеристики'!I115</f>
        <v>0</v>
      </c>
      <c r="J110" s="207">
        <f>'общие характеристики'!J115</f>
        <v>0</v>
      </c>
      <c r="K110" s="207">
        <f>'общие характеристики'!K115</f>
        <v>0</v>
      </c>
      <c r="L110" s="207">
        <f>'общие характеристики'!L115</f>
        <v>0</v>
      </c>
      <c r="M110" s="209">
        <f>'общие характеристики'!M115</f>
        <v>0</v>
      </c>
      <c r="N110" s="209">
        <f>'общие характеристики'!N115</f>
        <v>0</v>
      </c>
      <c r="O110" s="210">
        <f>'общие характеристики'!O115</f>
        <v>0</v>
      </c>
      <c r="P110" s="211">
        <f>'общие характеристики'!P115</f>
        <v>0</v>
      </c>
      <c r="Q110" s="211">
        <f>'общие характеристики'!Q115</f>
        <v>0</v>
      </c>
      <c r="R110" s="212">
        <f>'общие характеристики'!R115</f>
        <v>0</v>
      </c>
      <c r="S110" s="213">
        <f>'общие характеристики'!AM115</f>
        <v>0</v>
      </c>
      <c r="T110" s="208">
        <f>'общие характеристики'!AN115</f>
        <v>0</v>
      </c>
      <c r="U110" s="208">
        <f>'общие характеристики'!AO115</f>
        <v>0</v>
      </c>
      <c r="V110" s="214">
        <f>'общие характеристики'!AP115</f>
        <v>0</v>
      </c>
    </row>
    <row r="111" spans="2:22" s="235" customFormat="1" ht="15">
      <c r="B111" s="153">
        <v>100</v>
      </c>
      <c r="C111" s="207">
        <f>'общие характеристики'!C116</f>
        <v>0</v>
      </c>
      <c r="D111" s="207">
        <f>'общие характеристики'!D116</f>
        <v>0</v>
      </c>
      <c r="E111" s="208">
        <f>'общие характеристики'!E116</f>
        <v>0</v>
      </c>
      <c r="F111" s="207">
        <f>'общие характеристики'!F116</f>
        <v>0</v>
      </c>
      <c r="G111" s="207">
        <f>'общие характеристики'!G116</f>
        <v>0</v>
      </c>
      <c r="H111" s="207">
        <f>'общие характеристики'!H116</f>
        <v>0</v>
      </c>
      <c r="I111" s="207">
        <f>'общие характеристики'!I116</f>
        <v>0</v>
      </c>
      <c r="J111" s="207">
        <f>'общие характеристики'!J116</f>
        <v>0</v>
      </c>
      <c r="K111" s="207">
        <f>'общие характеристики'!K116</f>
        <v>0</v>
      </c>
      <c r="L111" s="207">
        <f>'общие характеристики'!L116</f>
        <v>0</v>
      </c>
      <c r="M111" s="209">
        <f>'общие характеристики'!M116</f>
        <v>0</v>
      </c>
      <c r="N111" s="209">
        <f>'общие характеристики'!N116</f>
        <v>0</v>
      </c>
      <c r="O111" s="210">
        <f>'общие характеристики'!O116</f>
        <v>0</v>
      </c>
      <c r="P111" s="211">
        <f>'общие характеристики'!P116</f>
        <v>0</v>
      </c>
      <c r="Q111" s="211">
        <f>'общие характеристики'!Q116</f>
        <v>0</v>
      </c>
      <c r="R111" s="212">
        <f>'общие характеристики'!R116</f>
        <v>0</v>
      </c>
      <c r="S111" s="213">
        <f>'общие характеристики'!AM116</f>
        <v>0</v>
      </c>
      <c r="T111" s="208">
        <f>'общие характеристики'!AN116</f>
        <v>0</v>
      </c>
      <c r="U111" s="208">
        <f>'общие характеристики'!AO116</f>
        <v>0</v>
      </c>
      <c r="V111" s="214">
        <f>'общие характеристики'!AP116</f>
        <v>0</v>
      </c>
    </row>
  </sheetData>
  <sheetProtection formatRows="0" selectLockedCells="1"/>
  <mergeCells count="29"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</mergeCells>
  <conditionalFormatting sqref="C16:C70 K16:L70">
    <cfRule type="cellIs" priority="21" dxfId="5" operator="equal">
      <formula>"грунт"</formula>
    </cfRule>
  </conditionalFormatting>
  <conditionalFormatting sqref="S16:V70">
    <cfRule type="containsText" priority="17" dxfId="0" operator="containsText" text="превышают">
      <formula>NOT(ISERROR(SEARCH("превышают",S16)))</formula>
    </cfRule>
  </conditionalFormatting>
  <conditionalFormatting sqref="C71:C111 K71:L111">
    <cfRule type="cellIs" priority="4" dxfId="5" operator="equal">
      <formula>"грунт"</formula>
    </cfRule>
  </conditionalFormatting>
  <conditionalFormatting sqref="S71:V111">
    <cfRule type="containsText" priority="3" dxfId="0" operator="containsText" text="превышают">
      <formula>NOT(ISERROR(SEARCH("превышают",S71)))</formula>
    </cfRule>
  </conditionalFormatting>
  <dataValidations count="1">
    <dataValidation type="list" allowBlank="1" showInputMessage="1" showErrorMessage="1" sqref="C16:V111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I16:V21 C16:G23 I23:R23 I22 K22:V22 C24:G25 I24:V25 C26:G111 I26:V27 I29:V111 I28:R2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65" t="s">
        <v>162</v>
      </c>
      <c r="C2" s="366"/>
      <c r="D2" s="366"/>
      <c r="E2" s="366"/>
      <c r="F2" s="366"/>
      <c r="G2" s="366"/>
      <c r="H2" s="367"/>
    </row>
    <row r="3" spans="2:8" ht="15.75" thickBot="1">
      <c r="B3" s="368"/>
      <c r="C3" s="369"/>
      <c r="D3" s="369"/>
      <c r="E3" s="369"/>
      <c r="F3" s="369"/>
      <c r="G3" s="369"/>
      <c r="H3" s="370"/>
    </row>
    <row r="4" spans="5:9" ht="15.75" thickBot="1">
      <c r="E4" s="189">
        <f aca="true" t="shared" si="0" ref="E4:G4">SUM(E7:E106)-E6</f>
        <v>0</v>
      </c>
      <c r="F4" s="189">
        <f t="shared" si="0"/>
        <v>0</v>
      </c>
      <c r="G4" s="189">
        <f t="shared" si="0"/>
        <v>0</v>
      </c>
      <c r="H4" s="189">
        <f>SUM(H7:H106)-H6</f>
        <v>0</v>
      </c>
      <c r="I4" s="193" t="s">
        <v>163</v>
      </c>
    </row>
    <row r="5" spans="2:9" ht="33.75" customHeight="1" thickBot="1">
      <c r="B5" s="194" t="s">
        <v>2</v>
      </c>
      <c r="C5" s="195" t="s">
        <v>164</v>
      </c>
      <c r="D5" s="195" t="s">
        <v>119</v>
      </c>
      <c r="E5" s="195" t="s">
        <v>165</v>
      </c>
      <c r="F5" s="195" t="s">
        <v>166</v>
      </c>
      <c r="G5" s="195" t="s">
        <v>167</v>
      </c>
      <c r="H5" s="196" t="s">
        <v>168</v>
      </c>
      <c r="I5" s="193"/>
    </row>
    <row r="6" spans="2:8" ht="16.5" thickBot="1">
      <c r="B6" s="362" t="s">
        <v>155</v>
      </c>
      <c r="C6" s="363"/>
      <c r="D6" s="364"/>
      <c r="E6" s="190">
        <v>1</v>
      </c>
      <c r="F6" s="190">
        <f>ROUND(H6/1.18,2)</f>
        <v>0</v>
      </c>
      <c r="G6" s="191">
        <f>ROUND(F6*0.18,2)</f>
        <v>0</v>
      </c>
      <c r="H6" s="192"/>
    </row>
    <row r="7" spans="2:8" ht="15">
      <c r="B7" s="197" t="str">
        <f>'общие характеристики'!C17</f>
        <v>ФТК</v>
      </c>
      <c r="C7" s="197" t="str">
        <f>'общие характеристики'!D17</f>
        <v>АТСК50/200м</v>
      </c>
      <c r="D7" s="197" t="str">
        <f>'общие характеристики'!E17</f>
        <v>5114273</v>
      </c>
      <c r="E7" s="188">
        <f>IF('общие характеристики'!AI17&gt;0,'общие характеристики'!AI17/'общие характеристики'!$AI$16,0)</f>
        <v>0.26445244571028487</v>
      </c>
      <c r="F7" s="188">
        <f>ROUND(E7*$F$6,2)</f>
        <v>0</v>
      </c>
      <c r="G7" s="188">
        <f>ROUND(F7*0.18,2)</f>
        <v>0</v>
      </c>
      <c r="H7" s="188">
        <f>F7+G7</f>
        <v>0</v>
      </c>
    </row>
    <row r="8" spans="2:8" ht="15">
      <c r="B8" s="198" t="str">
        <f>'общие характеристики'!C18</f>
        <v>ФТК</v>
      </c>
      <c r="C8" s="198" t="str">
        <f>'общие характеристики'!D18</f>
        <v>АТСК50/200</v>
      </c>
      <c r="D8" s="198" t="str">
        <f>'общие характеристики'!E18</f>
        <v>5139232</v>
      </c>
      <c r="E8" s="187">
        <f>IF('общие характеристики'!AI18&gt;0,'общие характеристики'!AI18/'общие характеристики'!$AI$16,0)</f>
        <v>0.0005639255554904331</v>
      </c>
      <c r="F8" s="187">
        <f aca="true" t="shared" si="1" ref="F8:F71">ROUND(E8*$F$6,2)</f>
        <v>0</v>
      </c>
      <c r="G8" s="187">
        <f aca="true" t="shared" si="2" ref="G8:G71">ROUND(F8*0.18,2)</f>
        <v>0</v>
      </c>
      <c r="H8" s="187">
        <f aca="true" t="shared" si="3" ref="H8:H71">F8+G8</f>
        <v>0</v>
      </c>
    </row>
    <row r="9" spans="2:8" ht="15">
      <c r="B9" s="198" t="str">
        <f>'общие характеристики'!C19</f>
        <v>ФТК</v>
      </c>
      <c r="C9" s="198" t="str">
        <f>'общие характеристики'!D19</f>
        <v>АТСК50/200</v>
      </c>
      <c r="D9" s="198" t="str">
        <f>'общие характеристики'!E19</f>
        <v>5147392</v>
      </c>
      <c r="E9" s="187">
        <f>IF('общие характеристики'!AI19&gt;0,'общие характеристики'!AI19/'общие характеристики'!$AI$16,0)</f>
        <v>0.27076308948833266</v>
      </c>
      <c r="F9" s="187">
        <f t="shared" si="1"/>
        <v>0</v>
      </c>
      <c r="G9" s="187">
        <f t="shared" si="2"/>
        <v>0</v>
      </c>
      <c r="H9" s="187">
        <f t="shared" si="3"/>
        <v>0</v>
      </c>
    </row>
    <row r="10" spans="2:8" ht="15">
      <c r="B10" s="198" t="str">
        <f>'общие характеристики'!C20</f>
        <v>ФТК</v>
      </c>
      <c r="C10" s="198" t="str">
        <f>'общие характеристики'!D20</f>
        <v>АТСК 50/200</v>
      </c>
      <c r="D10" s="198" t="str">
        <f>'общие характеристики'!E20</f>
        <v>5077949</v>
      </c>
      <c r="E10" s="187">
        <f>IF('общие характеристики'!AI20&gt;0,'общие характеристики'!AI20/'общие характеристики'!$AI$16,0)</f>
        <v>0.005138502334113219</v>
      </c>
      <c r="F10" s="187">
        <f t="shared" si="1"/>
        <v>0</v>
      </c>
      <c r="G10" s="187">
        <f t="shared" si="2"/>
        <v>0</v>
      </c>
      <c r="H10" s="187">
        <f t="shared" si="3"/>
        <v>0</v>
      </c>
    </row>
    <row r="11" spans="2:8" ht="15">
      <c r="B11" s="198" t="str">
        <f>'общие характеристики'!C21</f>
        <v>ФТК</v>
      </c>
      <c r="C11" s="198" t="str">
        <f>'общие характеристики'!D21</f>
        <v>АТСК 50/200 (50NN)</v>
      </c>
      <c r="D11" s="198" t="str">
        <f>'общие характеристики'!E21</f>
        <v>5055369</v>
      </c>
      <c r="E11" s="187">
        <f>IF('общие характеристики'!AI21&gt;0,'общие характеристики'!AI21/'общие характеристики'!$AI$16,0)</f>
        <v>0.05878518396487188</v>
      </c>
      <c r="F11" s="187">
        <f t="shared" si="1"/>
        <v>0</v>
      </c>
      <c r="G11" s="187">
        <f t="shared" si="2"/>
        <v>0</v>
      </c>
      <c r="H11" s="187">
        <f t="shared" si="3"/>
        <v>0</v>
      </c>
    </row>
    <row r="12" spans="2:8" ht="15">
      <c r="B12" s="198" t="str">
        <f>'общие характеристики'!C22</f>
        <v>ФТК</v>
      </c>
      <c r="C12" s="198" t="str">
        <f>'общие характеристики'!D22</f>
        <v>АТСК50/200</v>
      </c>
      <c r="D12" s="198" t="str">
        <f>'общие характеристики'!E22</f>
        <v>5072685</v>
      </c>
      <c r="E12" s="187">
        <f>IF('общие характеристики'!AI22&gt;0,'общие характеристики'!AI22/'общие характеристики'!$AI$16,0)</f>
        <v>0.27076308948833266</v>
      </c>
      <c r="F12" s="187">
        <f t="shared" si="1"/>
        <v>0</v>
      </c>
      <c r="G12" s="187">
        <f t="shared" si="2"/>
        <v>0</v>
      </c>
      <c r="H12" s="187">
        <f t="shared" si="3"/>
        <v>0</v>
      </c>
    </row>
    <row r="13" spans="2:8" ht="15">
      <c r="B13" s="198" t="str">
        <f>'общие характеристики'!C23</f>
        <v>ФТК</v>
      </c>
      <c r="C13" s="198" t="str">
        <f>'общие характеристики'!D23</f>
        <v>АТСК 100/2000</v>
      </c>
      <c r="D13" s="198" t="str">
        <f>'общие характеристики'!E23</f>
        <v>5076223</v>
      </c>
      <c r="E13" s="187">
        <f>IF('общие характеристики'!AI23&gt;0,'общие характеристики'!AI23/'общие характеристики'!$AI$16,0)</f>
        <v>0.10573604165445621</v>
      </c>
      <c r="F13" s="187">
        <f t="shared" si="1"/>
        <v>0</v>
      </c>
      <c r="G13" s="187">
        <f t="shared" si="2"/>
        <v>0</v>
      </c>
      <c r="H13" s="187">
        <f t="shared" si="3"/>
        <v>0</v>
      </c>
    </row>
    <row r="14" spans="2:8" ht="15">
      <c r="B14" s="198" t="str">
        <f>'общие характеристики'!C24</f>
        <v>ФТК</v>
      </c>
      <c r="C14" s="198" t="str">
        <f>'общие характеристики'!D24</f>
        <v>статив расширения АТСК</v>
      </c>
      <c r="D14" s="198" t="str">
        <f>'общие характеристики'!E24</f>
        <v>5080271</v>
      </c>
      <c r="E14" s="187">
        <f>IF('общие характеристики'!AI24&gt;0,'общие характеристики'!AI24/'общие характеристики'!$AI$16,0)</f>
        <v>0</v>
      </c>
      <c r="F14" s="187">
        <f t="shared" si="1"/>
        <v>0</v>
      </c>
      <c r="G14" s="187">
        <f t="shared" si="2"/>
        <v>0</v>
      </c>
      <c r="H14" s="187">
        <f t="shared" si="3"/>
        <v>0</v>
      </c>
    </row>
    <row r="15" spans="2:8" ht="15">
      <c r="B15" s="198">
        <f>'общие характеристики'!C25</f>
        <v>0</v>
      </c>
      <c r="C15" s="198">
        <f>'общие характеристики'!D25</f>
        <v>0</v>
      </c>
      <c r="D15" s="198">
        <f>'общие характеристики'!E25</f>
        <v>0</v>
      </c>
      <c r="E15" s="187">
        <f>IF('общие характеристики'!AI25&gt;0,'общие характеристики'!AI25/'общие характеристики'!$AI$16,0)</f>
        <v>0</v>
      </c>
      <c r="F15" s="187">
        <f t="shared" si="1"/>
        <v>0</v>
      </c>
      <c r="G15" s="187">
        <f t="shared" si="2"/>
        <v>0</v>
      </c>
      <c r="H15" s="187">
        <f t="shared" si="3"/>
        <v>0</v>
      </c>
    </row>
    <row r="16" spans="2:8" ht="15">
      <c r="B16" s="198">
        <f>'общие характеристики'!C26</f>
        <v>0</v>
      </c>
      <c r="C16" s="198">
        <f>'общие характеристики'!D26</f>
        <v>0</v>
      </c>
      <c r="D16" s="198">
        <f>'общие характеристики'!E26</f>
        <v>0</v>
      </c>
      <c r="E16" s="187">
        <f>IF('общие характеристики'!AI26&gt;0,'общие характеристики'!AI26/'общие характеристики'!$AI$16,0)</f>
        <v>0</v>
      </c>
      <c r="F16" s="187">
        <f t="shared" si="1"/>
        <v>0</v>
      </c>
      <c r="G16" s="187">
        <f t="shared" si="2"/>
        <v>0</v>
      </c>
      <c r="H16" s="187">
        <f t="shared" si="3"/>
        <v>0</v>
      </c>
    </row>
    <row r="17" spans="2:8" ht="15">
      <c r="B17" s="198" t="str">
        <f>'общие характеристики'!C27</f>
        <v>ФТК</v>
      </c>
      <c r="C17" s="198" t="str">
        <f>'общие характеристики'!D27</f>
        <v>АТСК 50/200</v>
      </c>
      <c r="D17" s="198" t="str">
        <f>'общие характеристики'!E27</f>
        <v>5084740</v>
      </c>
      <c r="E17" s="187">
        <f>IF('общие характеристики'!AI27&gt;0,'общие характеристики'!AI27/'общие характеристики'!$AI$16,0)</f>
        <v>0.0166178512007443</v>
      </c>
      <c r="F17" s="187">
        <f t="shared" si="1"/>
        <v>0</v>
      </c>
      <c r="G17" s="187">
        <f t="shared" si="2"/>
        <v>0</v>
      </c>
      <c r="H17" s="187">
        <f t="shared" si="3"/>
        <v>0</v>
      </c>
    </row>
    <row r="18" spans="2:8" ht="15">
      <c r="B18" s="198" t="str">
        <f>'общие характеристики'!C28</f>
        <v>ФТК</v>
      </c>
      <c r="C18" s="198" t="str">
        <f>'общие характеристики'!D28</f>
        <v>аппаратура АОН</v>
      </c>
      <c r="D18" s="198" t="str">
        <f>'общие характеристики'!E28</f>
        <v>5069368</v>
      </c>
      <c r="E18" s="187">
        <f>IF('общие характеристики'!AI28&gt;0,'общие характеристики'!AI28/'общие характеристики'!$AI$16,0)</f>
        <v>0.0035405865353797285</v>
      </c>
      <c r="F18" s="187">
        <f t="shared" si="1"/>
        <v>0</v>
      </c>
      <c r="G18" s="187">
        <f t="shared" si="2"/>
        <v>0</v>
      </c>
      <c r="H18" s="187">
        <f t="shared" si="3"/>
        <v>0</v>
      </c>
    </row>
    <row r="19" spans="2:8" ht="15">
      <c r="B19" s="198">
        <f>'общие характеристики'!C29</f>
        <v>0</v>
      </c>
      <c r="C19" s="198">
        <f>'общие характеристики'!D29</f>
        <v>0</v>
      </c>
      <c r="D19" s="198">
        <f>'общие характеристики'!E29</f>
        <v>0</v>
      </c>
      <c r="E19" s="187">
        <f>IF('общие характеристики'!AI29&gt;0,'общие характеристики'!AI29/'общие характеристики'!$AI$16,0)</f>
        <v>0</v>
      </c>
      <c r="F19" s="187">
        <f t="shared" si="1"/>
        <v>0</v>
      </c>
      <c r="G19" s="187">
        <f t="shared" si="2"/>
        <v>0</v>
      </c>
      <c r="H19" s="187">
        <f t="shared" si="3"/>
        <v>0</v>
      </c>
    </row>
    <row r="20" spans="2:8" ht="15">
      <c r="B20" s="198">
        <f>'общие характеристики'!C30</f>
        <v>0</v>
      </c>
      <c r="C20" s="198">
        <f>'общие характеристики'!D30</f>
        <v>0</v>
      </c>
      <c r="D20" s="198">
        <f>'общие характеристики'!E30</f>
        <v>0</v>
      </c>
      <c r="E20" s="187">
        <f>IF('общие характеристики'!AI30&gt;0,'общие характеристики'!AI30/'общие характеристики'!$AI$16,0)</f>
        <v>0</v>
      </c>
      <c r="F20" s="187">
        <f t="shared" si="1"/>
        <v>0</v>
      </c>
      <c r="G20" s="187">
        <f t="shared" si="2"/>
        <v>0</v>
      </c>
      <c r="H20" s="187">
        <f t="shared" si="3"/>
        <v>0</v>
      </c>
    </row>
    <row r="21" spans="2:8" ht="15">
      <c r="B21" s="198" t="str">
        <f>'общие характеристики'!C31</f>
        <v>ФТК</v>
      </c>
      <c r="C21" s="198" t="str">
        <f>'общие характеристики'!D31</f>
        <v>аппаратура АОН</v>
      </c>
      <c r="D21" s="198" t="str">
        <f>'общие характеристики'!E31</f>
        <v>5070132</v>
      </c>
      <c r="E21" s="187">
        <f>IF('общие характеристики'!AI31&gt;0,'общие характеристики'!AI31/'общие характеристики'!$AI$16,0)</f>
        <v>0.0035405865353797285</v>
      </c>
      <c r="F21" s="187">
        <f t="shared" si="1"/>
        <v>0</v>
      </c>
      <c r="G21" s="187">
        <f t="shared" si="2"/>
        <v>0</v>
      </c>
      <c r="H21" s="187">
        <f t="shared" si="3"/>
        <v>0</v>
      </c>
    </row>
    <row r="22" spans="2:8" ht="15">
      <c r="B22" s="198" t="str">
        <f>'общие характеристики'!C32</f>
        <v>ФТК</v>
      </c>
      <c r="C22" s="198" t="str">
        <f>'общие характеристики'!D32</f>
        <v>аппаратура АВУ</v>
      </c>
      <c r="D22" s="198" t="str">
        <f>'общие характеристики'!E32</f>
        <v>5064686</v>
      </c>
      <c r="E22" s="187">
        <f>IF('общие характеристики'!AI32&gt;0,'общие характеристики'!AI32/'общие характеристики'!$AI$16,0)</f>
        <v>9.869753261448666E-05</v>
      </c>
      <c r="F22" s="187">
        <f t="shared" si="1"/>
        <v>0</v>
      </c>
      <c r="G22" s="187">
        <f t="shared" si="2"/>
        <v>0</v>
      </c>
      <c r="H22" s="187">
        <f t="shared" si="3"/>
        <v>0</v>
      </c>
    </row>
    <row r="23" spans="2:8" ht="15">
      <c r="B23" s="198" t="str">
        <f>'общие характеристики'!C33</f>
        <v>ФТК</v>
      </c>
      <c r="C23" s="198" t="str">
        <f>'общие характеристики'!D33</f>
        <v>изделие АВУ</v>
      </c>
      <c r="D23" s="198" t="str">
        <f>'общие характеристики'!E33</f>
        <v>5067670</v>
      </c>
      <c r="E23" s="187">
        <f>IF('общие характеристики'!AI33&gt;0,'общие характеристики'!AI33/'общие характеристики'!$AI$16,0)</f>
        <v>0</v>
      </c>
      <c r="F23" s="187">
        <f t="shared" si="1"/>
        <v>0</v>
      </c>
      <c r="G23" s="187">
        <f t="shared" si="2"/>
        <v>0</v>
      </c>
      <c r="H23" s="187">
        <f t="shared" si="3"/>
        <v>0</v>
      </c>
    </row>
    <row r="24" spans="2:8" ht="15">
      <c r="B24" s="198">
        <f>'общие характеристики'!C34</f>
        <v>0</v>
      </c>
      <c r="C24" s="198">
        <f>'общие характеристики'!D34</f>
        <v>0</v>
      </c>
      <c r="D24" s="198">
        <f>'общие характеристики'!E34</f>
        <v>0</v>
      </c>
      <c r="E24" s="187">
        <f>IF('общие характеристики'!AI34&gt;0,'общие характеристики'!AI34/'общие характеристики'!$AI$16,0)</f>
        <v>0</v>
      </c>
      <c r="F24" s="187">
        <f t="shared" si="1"/>
        <v>0</v>
      </c>
      <c r="G24" s="187">
        <f t="shared" si="2"/>
        <v>0</v>
      </c>
      <c r="H24" s="187">
        <f t="shared" si="3"/>
        <v>0</v>
      </c>
    </row>
    <row r="25" spans="2:8" ht="15">
      <c r="B25" s="198">
        <f>'общие характеристики'!C35</f>
        <v>0</v>
      </c>
      <c r="C25" s="198">
        <f>'общие характеристики'!D35</f>
        <v>0</v>
      </c>
      <c r="D25" s="198">
        <f>'общие характеристики'!E35</f>
        <v>0</v>
      </c>
      <c r="E25" s="187">
        <f>IF('общие характеристики'!AI35&gt;0,'общие характеристики'!AI35/'общие характеристики'!$AI$16,0)</f>
        <v>0</v>
      </c>
      <c r="F25" s="187">
        <f t="shared" si="1"/>
        <v>0</v>
      </c>
      <c r="G25" s="187">
        <f t="shared" si="2"/>
        <v>0</v>
      </c>
      <c r="H25" s="187">
        <f t="shared" si="3"/>
        <v>0</v>
      </c>
    </row>
    <row r="26" spans="2:8" ht="15">
      <c r="B26" s="198">
        <f>'общие характеристики'!C36</f>
        <v>0</v>
      </c>
      <c r="C26" s="198">
        <f>'общие характеристики'!D36</f>
        <v>0</v>
      </c>
      <c r="D26" s="198">
        <f>'общие характеристики'!E36</f>
        <v>0</v>
      </c>
      <c r="E26" s="187">
        <f>IF('общие характеристики'!AI36&gt;0,'общие характеристики'!AI36/'общие характеристики'!$AI$16,0)</f>
        <v>0</v>
      </c>
      <c r="F26" s="187">
        <f t="shared" si="1"/>
        <v>0</v>
      </c>
      <c r="G26" s="187">
        <f t="shared" si="2"/>
        <v>0</v>
      </c>
      <c r="H26" s="187">
        <f t="shared" si="3"/>
        <v>0</v>
      </c>
    </row>
    <row r="27" spans="2:8" ht="15">
      <c r="B27" s="198">
        <f>'общие характеристики'!C37</f>
        <v>0</v>
      </c>
      <c r="C27" s="198">
        <f>'общие характеристики'!D37</f>
        <v>0</v>
      </c>
      <c r="D27" s="198">
        <f>'общие характеристики'!E37</f>
        <v>0</v>
      </c>
      <c r="E27" s="187">
        <f>IF('общие характеристики'!AI37&gt;0,'общие характеристики'!AI37/'общие характеристики'!$AI$16,0)</f>
        <v>0</v>
      </c>
      <c r="F27" s="187">
        <f t="shared" si="1"/>
        <v>0</v>
      </c>
      <c r="G27" s="187">
        <f t="shared" si="2"/>
        <v>0</v>
      </c>
      <c r="H27" s="187">
        <f t="shared" si="3"/>
        <v>0</v>
      </c>
    </row>
    <row r="28" spans="2:8" ht="15">
      <c r="B28" s="198">
        <f>'общие характеристики'!C38</f>
        <v>0</v>
      </c>
      <c r="C28" s="198">
        <f>'общие характеристики'!D38</f>
        <v>0</v>
      </c>
      <c r="D28" s="198">
        <f>'общие характеристики'!E38</f>
        <v>0</v>
      </c>
      <c r="E28" s="187">
        <f>IF('общие характеристики'!AI38&gt;0,'общие характеристики'!AI38/'общие характеристики'!$AI$16,0)</f>
        <v>0</v>
      </c>
      <c r="F28" s="187">
        <f t="shared" si="1"/>
        <v>0</v>
      </c>
      <c r="G28" s="187">
        <f t="shared" si="2"/>
        <v>0</v>
      </c>
      <c r="H28" s="187">
        <f t="shared" si="3"/>
        <v>0</v>
      </c>
    </row>
    <row r="29" spans="2:8" ht="15">
      <c r="B29" s="198">
        <f>'общие характеристики'!C39</f>
        <v>0</v>
      </c>
      <c r="C29" s="198">
        <f>'общие характеристики'!D39</f>
        <v>0</v>
      </c>
      <c r="D29" s="198">
        <f>'общие характеристики'!E39</f>
        <v>0</v>
      </c>
      <c r="E29" s="187">
        <f>IF('общие характеристики'!AI39&gt;0,'общие характеристики'!AI39/'общие характеристики'!$AI$16,0)</f>
        <v>0</v>
      </c>
      <c r="F29" s="187">
        <f t="shared" si="1"/>
        <v>0</v>
      </c>
      <c r="G29" s="187">
        <f t="shared" si="2"/>
        <v>0</v>
      </c>
      <c r="H29" s="187">
        <f t="shared" si="3"/>
        <v>0</v>
      </c>
    </row>
    <row r="30" spans="2:8" ht="15">
      <c r="B30" s="198">
        <f>'общие характеристики'!C40</f>
        <v>0</v>
      </c>
      <c r="C30" s="198">
        <f>'общие характеристики'!D40</f>
        <v>0</v>
      </c>
      <c r="D30" s="198">
        <f>'общие характеристики'!E40</f>
        <v>0</v>
      </c>
      <c r="E30" s="187">
        <f>IF('общие характеристики'!AI40&gt;0,'общие характеристики'!AI40/'общие характеристики'!$AI$16,0)</f>
        <v>0</v>
      </c>
      <c r="F30" s="187">
        <f t="shared" si="1"/>
        <v>0</v>
      </c>
      <c r="G30" s="187">
        <f t="shared" si="2"/>
        <v>0</v>
      </c>
      <c r="H30" s="187">
        <f t="shared" si="3"/>
        <v>0</v>
      </c>
    </row>
    <row r="31" spans="2:8" ht="15">
      <c r="B31" s="198">
        <f>'общие характеристики'!C41</f>
        <v>0</v>
      </c>
      <c r="C31" s="198">
        <f>'общие характеристики'!D41</f>
        <v>0</v>
      </c>
      <c r="D31" s="198">
        <f>'общие характеристики'!E41</f>
        <v>0</v>
      </c>
      <c r="E31" s="187">
        <f>IF('общие характеристики'!AI41&gt;0,'общие характеристики'!AI41/'общие характеристики'!$AI$16,0)</f>
        <v>0</v>
      </c>
      <c r="F31" s="187">
        <f t="shared" si="1"/>
        <v>0</v>
      </c>
      <c r="G31" s="187">
        <f t="shared" si="2"/>
        <v>0</v>
      </c>
      <c r="H31" s="187">
        <f t="shared" si="3"/>
        <v>0</v>
      </c>
    </row>
    <row r="32" spans="2:8" ht="15">
      <c r="B32" s="198">
        <f>'общие характеристики'!C42</f>
        <v>0</v>
      </c>
      <c r="C32" s="198">
        <f>'общие характеристики'!D42</f>
        <v>0</v>
      </c>
      <c r="D32" s="198">
        <f>'общие характеристики'!E42</f>
        <v>0</v>
      </c>
      <c r="E32" s="187">
        <f>IF('общие характеристики'!AI42&gt;0,'общие характеристики'!AI42/'общие характеристики'!$AI$16,0)</f>
        <v>0</v>
      </c>
      <c r="F32" s="187">
        <f t="shared" si="1"/>
        <v>0</v>
      </c>
      <c r="G32" s="187">
        <f t="shared" si="2"/>
        <v>0</v>
      </c>
      <c r="H32" s="187">
        <f t="shared" si="3"/>
        <v>0</v>
      </c>
    </row>
    <row r="33" spans="2:8" ht="15">
      <c r="B33" s="198">
        <f>'общие характеристики'!C43</f>
        <v>0</v>
      </c>
      <c r="C33" s="198">
        <f>'общие характеристики'!D43</f>
        <v>0</v>
      </c>
      <c r="D33" s="198">
        <f>'общие характеристики'!E43</f>
        <v>0</v>
      </c>
      <c r="E33" s="187">
        <f>IF('общие характеристики'!AI43&gt;0,'общие характеристики'!AI43/'общие характеристики'!$AI$16,0)</f>
        <v>0</v>
      </c>
      <c r="F33" s="187">
        <f t="shared" si="1"/>
        <v>0</v>
      </c>
      <c r="G33" s="187">
        <f t="shared" si="2"/>
        <v>0</v>
      </c>
      <c r="H33" s="187">
        <f t="shared" si="3"/>
        <v>0</v>
      </c>
    </row>
    <row r="34" spans="2:8" ht="15">
      <c r="B34" s="198">
        <f>'общие характеристики'!C44</f>
        <v>0</v>
      </c>
      <c r="C34" s="198">
        <f>'общие характеристики'!D44</f>
        <v>0</v>
      </c>
      <c r="D34" s="198">
        <f>'общие характеристики'!E44</f>
        <v>0</v>
      </c>
      <c r="E34" s="187">
        <f>IF('общие характеристики'!AI44&gt;0,'общие характеристики'!AI44/'общие характеристики'!$AI$16,0)</f>
        <v>0</v>
      </c>
      <c r="F34" s="187">
        <f t="shared" si="1"/>
        <v>0</v>
      </c>
      <c r="G34" s="187">
        <f t="shared" si="2"/>
        <v>0</v>
      </c>
      <c r="H34" s="187">
        <f t="shared" si="3"/>
        <v>0</v>
      </c>
    </row>
    <row r="35" spans="2:8" ht="15">
      <c r="B35" s="198">
        <f>'общие характеристики'!C45</f>
        <v>0</v>
      </c>
      <c r="C35" s="198">
        <f>'общие характеристики'!D45</f>
        <v>0</v>
      </c>
      <c r="D35" s="198">
        <f>'общие характеристики'!E45</f>
        <v>0</v>
      </c>
      <c r="E35" s="187">
        <f>IF('общие характеристики'!AI45&gt;0,'общие характеристики'!AI45/'общие характеристики'!$AI$16,0)</f>
        <v>0</v>
      </c>
      <c r="F35" s="187">
        <f t="shared" si="1"/>
        <v>0</v>
      </c>
      <c r="G35" s="187">
        <f t="shared" si="2"/>
        <v>0</v>
      </c>
      <c r="H35" s="187">
        <f t="shared" si="3"/>
        <v>0</v>
      </c>
    </row>
    <row r="36" spans="2:8" ht="15">
      <c r="B36" s="198">
        <f>'общие характеристики'!C46</f>
        <v>0</v>
      </c>
      <c r="C36" s="198">
        <f>'общие характеристики'!D46</f>
        <v>0</v>
      </c>
      <c r="D36" s="198">
        <f>'общие характеристики'!E46</f>
        <v>0</v>
      </c>
      <c r="E36" s="187">
        <f>IF('общие характеристики'!AI46&gt;0,'общие характеристики'!AI46/'общие характеристики'!$AI$16,0)</f>
        <v>0</v>
      </c>
      <c r="F36" s="187">
        <f t="shared" si="1"/>
        <v>0</v>
      </c>
      <c r="G36" s="187">
        <f t="shared" si="2"/>
        <v>0</v>
      </c>
      <c r="H36" s="187">
        <f t="shared" si="3"/>
        <v>0</v>
      </c>
    </row>
    <row r="37" spans="2:8" ht="15">
      <c r="B37" s="198">
        <f>'общие характеристики'!C47</f>
        <v>0</v>
      </c>
      <c r="C37" s="198">
        <f>'общие характеристики'!D47</f>
        <v>0</v>
      </c>
      <c r="D37" s="198">
        <f>'общие характеристики'!E47</f>
        <v>0</v>
      </c>
      <c r="E37" s="187">
        <f>IF('общие характеристики'!AI47&gt;0,'общие характеристики'!AI47/'общие характеристики'!$AI$16,0)</f>
        <v>0</v>
      </c>
      <c r="F37" s="187">
        <f t="shared" si="1"/>
        <v>0</v>
      </c>
      <c r="G37" s="187">
        <f t="shared" si="2"/>
        <v>0</v>
      </c>
      <c r="H37" s="187">
        <f t="shared" si="3"/>
        <v>0</v>
      </c>
    </row>
    <row r="38" spans="2:8" ht="15">
      <c r="B38" s="198">
        <f>'общие характеристики'!C48</f>
        <v>0</v>
      </c>
      <c r="C38" s="198">
        <f>'общие характеристики'!D48</f>
        <v>0</v>
      </c>
      <c r="D38" s="198">
        <f>'общие характеристики'!E48</f>
        <v>0</v>
      </c>
      <c r="E38" s="187">
        <f>IF('общие характеристики'!AI48&gt;0,'общие характеристики'!AI48/'общие характеристики'!$AI$16,0)</f>
        <v>0</v>
      </c>
      <c r="F38" s="187">
        <f t="shared" si="1"/>
        <v>0</v>
      </c>
      <c r="G38" s="187">
        <f t="shared" si="2"/>
        <v>0</v>
      </c>
      <c r="H38" s="187">
        <f t="shared" si="3"/>
        <v>0</v>
      </c>
    </row>
    <row r="39" spans="2:8" ht="15">
      <c r="B39" s="198">
        <f>'общие характеристики'!C49</f>
        <v>0</v>
      </c>
      <c r="C39" s="198">
        <f>'общие характеристики'!D49</f>
        <v>0</v>
      </c>
      <c r="D39" s="198">
        <f>'общие характеристики'!E49</f>
        <v>0</v>
      </c>
      <c r="E39" s="187">
        <f>IF('общие характеристики'!AI49&gt;0,'общие характеристики'!AI49/'общие характеристики'!$AI$16,0)</f>
        <v>0</v>
      </c>
      <c r="F39" s="187">
        <f t="shared" si="1"/>
        <v>0</v>
      </c>
      <c r="G39" s="187">
        <f t="shared" si="2"/>
        <v>0</v>
      </c>
      <c r="H39" s="187">
        <f t="shared" si="3"/>
        <v>0</v>
      </c>
    </row>
    <row r="40" spans="2:8" ht="15">
      <c r="B40" s="198">
        <f>'общие характеристики'!C50</f>
        <v>0</v>
      </c>
      <c r="C40" s="198">
        <f>'общие характеристики'!D50</f>
        <v>0</v>
      </c>
      <c r="D40" s="198">
        <f>'общие характеристики'!E50</f>
        <v>0</v>
      </c>
      <c r="E40" s="187">
        <f>IF('общие характеристики'!AI50&gt;0,'общие характеристики'!AI50/'общие характеристики'!$AI$16,0)</f>
        <v>0</v>
      </c>
      <c r="F40" s="187">
        <f t="shared" si="1"/>
        <v>0</v>
      </c>
      <c r="G40" s="187">
        <f t="shared" si="2"/>
        <v>0</v>
      </c>
      <c r="H40" s="187">
        <f t="shared" si="3"/>
        <v>0</v>
      </c>
    </row>
    <row r="41" spans="2:8" ht="15">
      <c r="B41" s="198">
        <f>'общие характеристики'!C51</f>
        <v>0</v>
      </c>
      <c r="C41" s="198">
        <f>'общие характеристики'!D51</f>
        <v>0</v>
      </c>
      <c r="D41" s="198">
        <f>'общие характеристики'!E51</f>
        <v>0</v>
      </c>
      <c r="E41" s="187">
        <f>IF('общие характеристики'!AI51&gt;0,'общие характеристики'!AI51/'общие характеристики'!$AI$16,0)</f>
        <v>0</v>
      </c>
      <c r="F41" s="187">
        <f t="shared" si="1"/>
        <v>0</v>
      </c>
      <c r="G41" s="187">
        <f t="shared" si="2"/>
        <v>0</v>
      </c>
      <c r="H41" s="187">
        <f t="shared" si="3"/>
        <v>0</v>
      </c>
    </row>
    <row r="42" spans="2:8" ht="15">
      <c r="B42" s="198">
        <f>'общие характеристики'!C52</f>
        <v>0</v>
      </c>
      <c r="C42" s="198">
        <f>'общие характеристики'!D52</f>
        <v>0</v>
      </c>
      <c r="D42" s="198">
        <f>'общие характеристики'!E52</f>
        <v>0</v>
      </c>
      <c r="E42" s="187">
        <f>IF('общие характеристики'!AI52&gt;0,'общие характеристики'!AI52/'общие характеристики'!$AI$16,0)</f>
        <v>0</v>
      </c>
      <c r="F42" s="187">
        <f t="shared" si="1"/>
        <v>0</v>
      </c>
      <c r="G42" s="187">
        <f t="shared" si="2"/>
        <v>0</v>
      </c>
      <c r="H42" s="187">
        <f t="shared" si="3"/>
        <v>0</v>
      </c>
    </row>
    <row r="43" spans="2:8" ht="15">
      <c r="B43" s="198">
        <f>'общие характеристики'!C53</f>
        <v>0</v>
      </c>
      <c r="C43" s="198">
        <f>'общие характеристики'!D53</f>
        <v>0</v>
      </c>
      <c r="D43" s="198">
        <f>'общие характеристики'!E53</f>
        <v>0</v>
      </c>
      <c r="E43" s="187">
        <f>IF('общие характеристики'!AI53&gt;0,'общие характеристики'!AI53/'общие характеристики'!$AI$16,0)</f>
        <v>0</v>
      </c>
      <c r="F43" s="187">
        <f t="shared" si="1"/>
        <v>0</v>
      </c>
      <c r="G43" s="187">
        <f t="shared" si="2"/>
        <v>0</v>
      </c>
      <c r="H43" s="187">
        <f t="shared" si="3"/>
        <v>0</v>
      </c>
    </row>
    <row r="44" spans="2:8" ht="15">
      <c r="B44" s="198">
        <f>'общие характеристики'!C54</f>
        <v>0</v>
      </c>
      <c r="C44" s="198">
        <f>'общие характеристики'!D54</f>
        <v>0</v>
      </c>
      <c r="D44" s="198">
        <f>'общие характеристики'!E54</f>
        <v>0</v>
      </c>
      <c r="E44" s="187">
        <f>IF('общие характеристики'!AI54&gt;0,'общие характеристики'!AI54/'общие характеристики'!$AI$16,0)</f>
        <v>0</v>
      </c>
      <c r="F44" s="187">
        <f t="shared" si="1"/>
        <v>0</v>
      </c>
      <c r="G44" s="187">
        <f t="shared" si="2"/>
        <v>0</v>
      </c>
      <c r="H44" s="187">
        <f t="shared" si="3"/>
        <v>0</v>
      </c>
    </row>
    <row r="45" spans="2:8" ht="15">
      <c r="B45" s="198">
        <f>'общие характеристики'!C55</f>
        <v>0</v>
      </c>
      <c r="C45" s="198">
        <f>'общие характеристики'!D55</f>
        <v>0</v>
      </c>
      <c r="D45" s="198">
        <f>'общие характеристики'!E55</f>
        <v>0</v>
      </c>
      <c r="E45" s="187">
        <f>IF('общие характеристики'!AI55&gt;0,'общие характеристики'!AI55/'общие характеристики'!$AI$16,0)</f>
        <v>0</v>
      </c>
      <c r="F45" s="187">
        <f t="shared" si="1"/>
        <v>0</v>
      </c>
      <c r="G45" s="187">
        <f t="shared" si="2"/>
        <v>0</v>
      </c>
      <c r="H45" s="187">
        <f t="shared" si="3"/>
        <v>0</v>
      </c>
    </row>
    <row r="46" spans="2:8" ht="15">
      <c r="B46" s="198">
        <f>'общие характеристики'!C56</f>
        <v>0</v>
      </c>
      <c r="C46" s="198">
        <f>'общие характеристики'!D56</f>
        <v>0</v>
      </c>
      <c r="D46" s="198">
        <f>'общие характеристики'!E56</f>
        <v>0</v>
      </c>
      <c r="E46" s="187">
        <f>IF('общие характеристики'!AI56&gt;0,'общие характеристики'!AI56/'общие характеристики'!$AI$16,0)</f>
        <v>0</v>
      </c>
      <c r="F46" s="187">
        <f t="shared" si="1"/>
        <v>0</v>
      </c>
      <c r="G46" s="187">
        <f t="shared" si="2"/>
        <v>0</v>
      </c>
      <c r="H46" s="187">
        <f t="shared" si="3"/>
        <v>0</v>
      </c>
    </row>
    <row r="47" spans="2:8" ht="15">
      <c r="B47" s="198">
        <f>'общие характеристики'!C57</f>
        <v>0</v>
      </c>
      <c r="C47" s="198">
        <f>'общие характеристики'!D57</f>
        <v>0</v>
      </c>
      <c r="D47" s="198">
        <f>'общие характеристики'!E57</f>
        <v>0</v>
      </c>
      <c r="E47" s="187">
        <f>IF('общие характеристики'!AI57&gt;0,'общие характеристики'!AI57/'общие характеристики'!$AI$16,0)</f>
        <v>0</v>
      </c>
      <c r="F47" s="187">
        <f t="shared" si="1"/>
        <v>0</v>
      </c>
      <c r="G47" s="187">
        <f t="shared" si="2"/>
        <v>0</v>
      </c>
      <c r="H47" s="187">
        <f t="shared" si="3"/>
        <v>0</v>
      </c>
    </row>
    <row r="48" spans="2:8" ht="15">
      <c r="B48" s="198">
        <f>'общие характеристики'!C58</f>
        <v>0</v>
      </c>
      <c r="C48" s="198">
        <f>'общие характеристики'!D58</f>
        <v>0</v>
      </c>
      <c r="D48" s="198">
        <f>'общие характеристики'!E58</f>
        <v>0</v>
      </c>
      <c r="E48" s="187">
        <f>IF('общие характеристики'!AI58&gt;0,'общие характеристики'!AI58/'общие характеристики'!$AI$16,0)</f>
        <v>0</v>
      </c>
      <c r="F48" s="187">
        <f t="shared" si="1"/>
        <v>0</v>
      </c>
      <c r="G48" s="187">
        <f t="shared" si="2"/>
        <v>0</v>
      </c>
      <c r="H48" s="187">
        <f t="shared" si="3"/>
        <v>0</v>
      </c>
    </row>
    <row r="49" spans="2:8" ht="15">
      <c r="B49" s="198">
        <f>'общие характеристики'!C59</f>
        <v>0</v>
      </c>
      <c r="C49" s="198">
        <f>'общие характеристики'!D59</f>
        <v>0</v>
      </c>
      <c r="D49" s="198">
        <f>'общие характеристики'!E59</f>
        <v>0</v>
      </c>
      <c r="E49" s="187">
        <f>IF('общие характеристики'!AI59&gt;0,'общие характеристики'!AI59/'общие характеристики'!$AI$16,0)</f>
        <v>0</v>
      </c>
      <c r="F49" s="187">
        <f t="shared" si="1"/>
        <v>0</v>
      </c>
      <c r="G49" s="187">
        <f t="shared" si="2"/>
        <v>0</v>
      </c>
      <c r="H49" s="187">
        <f t="shared" si="3"/>
        <v>0</v>
      </c>
    </row>
    <row r="50" spans="2:8" ht="15">
      <c r="B50" s="198">
        <f>'общие характеристики'!C60</f>
        <v>0</v>
      </c>
      <c r="C50" s="198">
        <f>'общие характеристики'!D60</f>
        <v>0</v>
      </c>
      <c r="D50" s="198">
        <f>'общие характеристики'!E60</f>
        <v>0</v>
      </c>
      <c r="E50" s="187">
        <f>IF('общие характеристики'!AI60&gt;0,'общие характеристики'!AI60/'общие характеристики'!$AI$16,0)</f>
        <v>0</v>
      </c>
      <c r="F50" s="187">
        <f t="shared" si="1"/>
        <v>0</v>
      </c>
      <c r="G50" s="187">
        <f t="shared" si="2"/>
        <v>0</v>
      </c>
      <c r="H50" s="187">
        <f t="shared" si="3"/>
        <v>0</v>
      </c>
    </row>
    <row r="51" spans="2:8" ht="15">
      <c r="B51" s="198">
        <f>'общие характеристики'!C61</f>
        <v>0</v>
      </c>
      <c r="C51" s="198">
        <f>'общие характеристики'!D61</f>
        <v>0</v>
      </c>
      <c r="D51" s="198">
        <f>'общие характеристики'!E61</f>
        <v>0</v>
      </c>
      <c r="E51" s="187">
        <f>IF('общие характеристики'!AI61&gt;0,'общие характеристики'!AI61/'общие характеристики'!$AI$16,0)</f>
        <v>0</v>
      </c>
      <c r="F51" s="187">
        <f t="shared" si="1"/>
        <v>0</v>
      </c>
      <c r="G51" s="187">
        <f t="shared" si="2"/>
        <v>0</v>
      </c>
      <c r="H51" s="187">
        <f t="shared" si="3"/>
        <v>0</v>
      </c>
    </row>
    <row r="52" spans="2:8" ht="15">
      <c r="B52" s="198">
        <f>'общие характеристики'!C62</f>
        <v>0</v>
      </c>
      <c r="C52" s="198">
        <f>'общие характеристики'!D62</f>
        <v>0</v>
      </c>
      <c r="D52" s="198">
        <f>'общие характеристики'!E62</f>
        <v>0</v>
      </c>
      <c r="E52" s="187">
        <f>IF('общие характеристики'!AI62&gt;0,'общие характеристики'!AI62/'общие характеристики'!$AI$16,0)</f>
        <v>0</v>
      </c>
      <c r="F52" s="187">
        <f t="shared" si="1"/>
        <v>0</v>
      </c>
      <c r="G52" s="187">
        <f t="shared" si="2"/>
        <v>0</v>
      </c>
      <c r="H52" s="187">
        <f t="shared" si="3"/>
        <v>0</v>
      </c>
    </row>
    <row r="53" spans="2:8" ht="15">
      <c r="B53" s="198">
        <f>'общие характеристики'!C63</f>
        <v>0</v>
      </c>
      <c r="C53" s="198">
        <f>'общие характеристики'!D63</f>
        <v>0</v>
      </c>
      <c r="D53" s="198">
        <f>'общие характеристики'!E63</f>
        <v>0</v>
      </c>
      <c r="E53" s="187">
        <f>IF('общие характеристики'!AI63&gt;0,'общие характеристики'!AI63/'общие характеристики'!$AI$16,0)</f>
        <v>0</v>
      </c>
      <c r="F53" s="187">
        <f t="shared" si="1"/>
        <v>0</v>
      </c>
      <c r="G53" s="187">
        <f t="shared" si="2"/>
        <v>0</v>
      </c>
      <c r="H53" s="187">
        <f t="shared" si="3"/>
        <v>0</v>
      </c>
    </row>
    <row r="54" spans="2:8" ht="15">
      <c r="B54" s="198">
        <f>'общие характеристики'!C64</f>
        <v>0</v>
      </c>
      <c r="C54" s="198">
        <f>'общие характеристики'!D64</f>
        <v>0</v>
      </c>
      <c r="D54" s="198">
        <f>'общие характеристики'!E64</f>
        <v>0</v>
      </c>
      <c r="E54" s="187">
        <f>IF('общие характеристики'!AI64&gt;0,'общие характеристики'!AI64/'общие характеристики'!$AI$16,0)</f>
        <v>0</v>
      </c>
      <c r="F54" s="187">
        <f t="shared" si="1"/>
        <v>0</v>
      </c>
      <c r="G54" s="187">
        <f t="shared" si="2"/>
        <v>0</v>
      </c>
      <c r="H54" s="187">
        <f t="shared" si="3"/>
        <v>0</v>
      </c>
    </row>
    <row r="55" spans="2:8" ht="15">
      <c r="B55" s="198">
        <f>'общие характеристики'!C65</f>
        <v>0</v>
      </c>
      <c r="C55" s="198">
        <f>'общие характеристики'!D65</f>
        <v>0</v>
      </c>
      <c r="D55" s="198">
        <f>'общие характеристики'!E65</f>
        <v>0</v>
      </c>
      <c r="E55" s="187">
        <f>IF('общие характеристики'!AI65&gt;0,'общие характеристики'!AI65/'общие характеристики'!$AI$16,0)</f>
        <v>0</v>
      </c>
      <c r="F55" s="187">
        <f t="shared" si="1"/>
        <v>0</v>
      </c>
      <c r="G55" s="187">
        <f t="shared" si="2"/>
        <v>0</v>
      </c>
      <c r="H55" s="187">
        <f t="shared" si="3"/>
        <v>0</v>
      </c>
    </row>
    <row r="56" spans="2:8" ht="15">
      <c r="B56" s="198">
        <f>'общие характеристики'!C66</f>
        <v>0</v>
      </c>
      <c r="C56" s="198">
        <f>'общие характеристики'!D66</f>
        <v>0</v>
      </c>
      <c r="D56" s="198">
        <f>'общие характеристики'!E66</f>
        <v>0</v>
      </c>
      <c r="E56" s="187">
        <f>IF('общие характеристики'!AI66&gt;0,'общие характеристики'!AI66/'общие характеристики'!$AI$16,0)</f>
        <v>0</v>
      </c>
      <c r="F56" s="187">
        <f t="shared" si="1"/>
        <v>0</v>
      </c>
      <c r="G56" s="187">
        <f t="shared" si="2"/>
        <v>0</v>
      </c>
      <c r="H56" s="187">
        <f t="shared" si="3"/>
        <v>0</v>
      </c>
    </row>
    <row r="57" spans="2:8" ht="15">
      <c r="B57" s="198">
        <f>'общие характеристики'!C67</f>
        <v>0</v>
      </c>
      <c r="C57" s="198">
        <f>'общие характеристики'!D67</f>
        <v>0</v>
      </c>
      <c r="D57" s="198">
        <f>'общие характеристики'!E67</f>
        <v>0</v>
      </c>
      <c r="E57" s="187">
        <f>IF('общие характеристики'!AI67&gt;0,'общие характеристики'!AI67/'общие характеристики'!$AI$16,0)</f>
        <v>0</v>
      </c>
      <c r="F57" s="187">
        <f t="shared" si="1"/>
        <v>0</v>
      </c>
      <c r="G57" s="187">
        <f t="shared" si="2"/>
        <v>0</v>
      </c>
      <c r="H57" s="187">
        <f t="shared" si="3"/>
        <v>0</v>
      </c>
    </row>
    <row r="58" spans="2:8" ht="15">
      <c r="B58" s="198">
        <f>'общие характеристики'!C68</f>
        <v>0</v>
      </c>
      <c r="C58" s="198">
        <f>'общие характеристики'!D68</f>
        <v>0</v>
      </c>
      <c r="D58" s="198">
        <f>'общие характеристики'!E68</f>
        <v>0</v>
      </c>
      <c r="E58" s="187">
        <f>IF('общие характеристики'!AI68&gt;0,'общие характеристики'!AI68/'общие характеристики'!$AI$16,0)</f>
        <v>0</v>
      </c>
      <c r="F58" s="187">
        <f t="shared" si="1"/>
        <v>0</v>
      </c>
      <c r="G58" s="187">
        <f t="shared" si="2"/>
        <v>0</v>
      </c>
      <c r="H58" s="187">
        <f t="shared" si="3"/>
        <v>0</v>
      </c>
    </row>
    <row r="59" spans="2:8" ht="15">
      <c r="B59" s="198">
        <f>'общие характеристики'!C69</f>
        <v>0</v>
      </c>
      <c r="C59" s="198">
        <f>'общие характеристики'!D69</f>
        <v>0</v>
      </c>
      <c r="D59" s="198">
        <f>'общие характеристики'!E69</f>
        <v>0</v>
      </c>
      <c r="E59" s="187">
        <f>IF('общие характеристики'!AI69&gt;0,'общие характеристики'!AI69/'общие характеристики'!$AI$16,0)</f>
        <v>0</v>
      </c>
      <c r="F59" s="187">
        <f t="shared" si="1"/>
        <v>0</v>
      </c>
      <c r="G59" s="187">
        <f t="shared" si="2"/>
        <v>0</v>
      </c>
      <c r="H59" s="187">
        <f t="shared" si="3"/>
        <v>0</v>
      </c>
    </row>
    <row r="60" spans="2:8" ht="15">
      <c r="B60" s="198">
        <f>'общие характеристики'!C70</f>
        <v>0</v>
      </c>
      <c r="C60" s="198">
        <f>'общие характеристики'!D70</f>
        <v>0</v>
      </c>
      <c r="D60" s="198">
        <f>'общие характеристики'!E70</f>
        <v>0</v>
      </c>
      <c r="E60" s="187">
        <f>IF('общие характеристики'!AI70&gt;0,'общие характеристики'!AI70/'общие характеристики'!$AI$16,0)</f>
        <v>0</v>
      </c>
      <c r="F60" s="187">
        <f t="shared" si="1"/>
        <v>0</v>
      </c>
      <c r="G60" s="187">
        <f t="shared" si="2"/>
        <v>0</v>
      </c>
      <c r="H60" s="187">
        <f t="shared" si="3"/>
        <v>0</v>
      </c>
    </row>
    <row r="61" spans="2:8" ht="15">
      <c r="B61" s="198">
        <f>'общие характеристики'!C71</f>
        <v>0</v>
      </c>
      <c r="C61" s="198">
        <f>'общие характеристики'!D71</f>
        <v>0</v>
      </c>
      <c r="D61" s="198">
        <f>'общие характеристики'!E71</f>
        <v>0</v>
      </c>
      <c r="E61" s="187">
        <f>IF('общие характеристики'!AI71&gt;0,'общие характеристики'!AI71/'общие характеристики'!$AI$16,0)</f>
        <v>0</v>
      </c>
      <c r="F61" s="187">
        <f t="shared" si="1"/>
        <v>0</v>
      </c>
      <c r="G61" s="187">
        <f t="shared" si="2"/>
        <v>0</v>
      </c>
      <c r="H61" s="187">
        <f t="shared" si="3"/>
        <v>0</v>
      </c>
    </row>
    <row r="62" spans="2:8" ht="15">
      <c r="B62" s="198">
        <f>'общие характеристики'!C72</f>
        <v>0</v>
      </c>
      <c r="C62" s="198">
        <f>'общие характеристики'!D72</f>
        <v>0</v>
      </c>
      <c r="D62" s="198">
        <f>'общие характеристики'!E72</f>
        <v>0</v>
      </c>
      <c r="E62" s="187">
        <f>IF('общие характеристики'!AI72&gt;0,'общие характеристики'!AI72/'общие характеристики'!$AI$16,0)</f>
        <v>0</v>
      </c>
      <c r="F62" s="187">
        <f t="shared" si="1"/>
        <v>0</v>
      </c>
      <c r="G62" s="187">
        <f t="shared" si="2"/>
        <v>0</v>
      </c>
      <c r="H62" s="187">
        <f t="shared" si="3"/>
        <v>0</v>
      </c>
    </row>
    <row r="63" spans="2:8" ht="15">
      <c r="B63" s="198">
        <f>'общие характеристики'!C73</f>
        <v>0</v>
      </c>
      <c r="C63" s="198">
        <f>'общие характеристики'!D73</f>
        <v>0</v>
      </c>
      <c r="D63" s="198">
        <f>'общие характеристики'!E73</f>
        <v>0</v>
      </c>
      <c r="E63" s="187">
        <f>IF('общие характеристики'!AI73&gt;0,'общие характеристики'!AI73/'общие характеристики'!$AI$16,0)</f>
        <v>0</v>
      </c>
      <c r="F63" s="187">
        <f t="shared" si="1"/>
        <v>0</v>
      </c>
      <c r="G63" s="187">
        <f t="shared" si="2"/>
        <v>0</v>
      </c>
      <c r="H63" s="187">
        <f t="shared" si="3"/>
        <v>0</v>
      </c>
    </row>
    <row r="64" spans="2:8" ht="15">
      <c r="B64" s="198">
        <f>'общие характеристики'!C74</f>
        <v>0</v>
      </c>
      <c r="C64" s="198">
        <f>'общие характеристики'!D74</f>
        <v>0</v>
      </c>
      <c r="D64" s="198">
        <f>'общие характеристики'!E74</f>
        <v>0</v>
      </c>
      <c r="E64" s="187">
        <f>IF('общие характеристики'!AI74&gt;0,'общие характеристики'!AI74/'общие характеристики'!$AI$16,0)</f>
        <v>0</v>
      </c>
      <c r="F64" s="187">
        <f t="shared" si="1"/>
        <v>0</v>
      </c>
      <c r="G64" s="187">
        <f t="shared" si="2"/>
        <v>0</v>
      </c>
      <c r="H64" s="187">
        <f t="shared" si="3"/>
        <v>0</v>
      </c>
    </row>
    <row r="65" spans="2:8" ht="15">
      <c r="B65" s="198">
        <f>'общие характеристики'!C75</f>
        <v>0</v>
      </c>
      <c r="C65" s="198">
        <f>'общие характеристики'!D75</f>
        <v>0</v>
      </c>
      <c r="D65" s="198">
        <f>'общие характеристики'!E75</f>
        <v>0</v>
      </c>
      <c r="E65" s="187">
        <f>IF('общие характеристики'!AI75&gt;0,'общие характеристики'!AI75/'общие характеристики'!$AI$16,0)</f>
        <v>0</v>
      </c>
      <c r="F65" s="187">
        <f t="shared" si="1"/>
        <v>0</v>
      </c>
      <c r="G65" s="187">
        <f t="shared" si="2"/>
        <v>0</v>
      </c>
      <c r="H65" s="187">
        <f t="shared" si="3"/>
        <v>0</v>
      </c>
    </row>
    <row r="66" spans="2:8" ht="15">
      <c r="B66" s="198">
        <f>'общие характеристики'!C76</f>
        <v>0</v>
      </c>
      <c r="C66" s="198">
        <f>'общие характеристики'!D76</f>
        <v>0</v>
      </c>
      <c r="D66" s="198">
        <f>'общие характеристики'!E76</f>
        <v>0</v>
      </c>
      <c r="E66" s="187">
        <f>IF('общие характеристики'!AI76&gt;0,'общие характеристики'!AI76/'общие характеристики'!$AI$16,0)</f>
        <v>0</v>
      </c>
      <c r="F66" s="187">
        <f t="shared" si="1"/>
        <v>0</v>
      </c>
      <c r="G66" s="187">
        <f t="shared" si="2"/>
        <v>0</v>
      </c>
      <c r="H66" s="187">
        <f t="shared" si="3"/>
        <v>0</v>
      </c>
    </row>
    <row r="67" spans="2:8" ht="15">
      <c r="B67" s="198">
        <f>'общие характеристики'!C77</f>
        <v>0</v>
      </c>
      <c r="C67" s="198">
        <f>'общие характеристики'!D77</f>
        <v>0</v>
      </c>
      <c r="D67" s="198">
        <f>'общие характеристики'!E77</f>
        <v>0</v>
      </c>
      <c r="E67" s="187">
        <f>IF('общие характеристики'!AI77&gt;0,'общие характеристики'!AI77/'общие характеристики'!$AI$16,0)</f>
        <v>0</v>
      </c>
      <c r="F67" s="187">
        <f t="shared" si="1"/>
        <v>0</v>
      </c>
      <c r="G67" s="187">
        <f t="shared" si="2"/>
        <v>0</v>
      </c>
      <c r="H67" s="187">
        <f t="shared" si="3"/>
        <v>0</v>
      </c>
    </row>
    <row r="68" spans="2:8" ht="15">
      <c r="B68" s="198">
        <f>'общие характеристики'!C78</f>
        <v>0</v>
      </c>
      <c r="C68" s="198">
        <f>'общие характеристики'!D78</f>
        <v>0</v>
      </c>
      <c r="D68" s="198">
        <f>'общие характеристики'!E78</f>
        <v>0</v>
      </c>
      <c r="E68" s="187">
        <f>IF('общие характеристики'!AI78&gt;0,'общие характеристики'!AI78/'общие характеристики'!$AI$16,0)</f>
        <v>0</v>
      </c>
      <c r="F68" s="187">
        <f t="shared" si="1"/>
        <v>0</v>
      </c>
      <c r="G68" s="187">
        <f t="shared" si="2"/>
        <v>0</v>
      </c>
      <c r="H68" s="187">
        <f t="shared" si="3"/>
        <v>0</v>
      </c>
    </row>
    <row r="69" spans="2:8" ht="15">
      <c r="B69" s="198">
        <f>'общие характеристики'!C79</f>
        <v>0</v>
      </c>
      <c r="C69" s="198">
        <f>'общие характеристики'!D79</f>
        <v>0</v>
      </c>
      <c r="D69" s="198">
        <f>'общие характеристики'!E79</f>
        <v>0</v>
      </c>
      <c r="E69" s="187">
        <f>IF('общие характеристики'!AI79&gt;0,'общие характеристики'!AI79/'общие характеристики'!$AI$16,0)</f>
        <v>0</v>
      </c>
      <c r="F69" s="187">
        <f t="shared" si="1"/>
        <v>0</v>
      </c>
      <c r="G69" s="187">
        <f t="shared" si="2"/>
        <v>0</v>
      </c>
      <c r="H69" s="187">
        <f t="shared" si="3"/>
        <v>0</v>
      </c>
    </row>
    <row r="70" spans="2:8" ht="15">
      <c r="B70" s="198">
        <f>'общие характеристики'!C80</f>
        <v>0</v>
      </c>
      <c r="C70" s="198">
        <f>'общие характеристики'!D80</f>
        <v>0</v>
      </c>
      <c r="D70" s="198">
        <f>'общие характеристики'!E80</f>
        <v>0</v>
      </c>
      <c r="E70" s="187">
        <f>IF('общие характеристики'!AI80&gt;0,'общие характеристики'!AI80/'общие характеристики'!$AI$16,0)</f>
        <v>0</v>
      </c>
      <c r="F70" s="187">
        <f t="shared" si="1"/>
        <v>0</v>
      </c>
      <c r="G70" s="187">
        <f t="shared" si="2"/>
        <v>0</v>
      </c>
      <c r="H70" s="187">
        <f t="shared" si="3"/>
        <v>0</v>
      </c>
    </row>
    <row r="71" spans="2:8" ht="15">
      <c r="B71" s="198">
        <f>'общие характеристики'!C81</f>
        <v>0</v>
      </c>
      <c r="C71" s="198">
        <f>'общие характеристики'!D81</f>
        <v>0</v>
      </c>
      <c r="D71" s="198">
        <f>'общие характеристики'!E81</f>
        <v>0</v>
      </c>
      <c r="E71" s="187">
        <f>IF('общие характеристики'!AI81&gt;0,'общие характеристики'!AI81/'общие характеристики'!$AI$16,0)</f>
        <v>0</v>
      </c>
      <c r="F71" s="187">
        <f t="shared" si="1"/>
        <v>0</v>
      </c>
      <c r="G71" s="187">
        <f t="shared" si="2"/>
        <v>0</v>
      </c>
      <c r="H71" s="187">
        <f t="shared" si="3"/>
        <v>0</v>
      </c>
    </row>
    <row r="72" spans="2:8" ht="15">
      <c r="B72" s="198">
        <f>'общие характеристики'!C82</f>
        <v>0</v>
      </c>
      <c r="C72" s="198">
        <f>'общие характеристики'!D82</f>
        <v>0</v>
      </c>
      <c r="D72" s="198">
        <f>'общие характеристики'!E82</f>
        <v>0</v>
      </c>
      <c r="E72" s="187">
        <f>IF('общие характеристики'!AI82&gt;0,'общие характеристики'!AI82/'общие характеристики'!$AI$16,0)</f>
        <v>0</v>
      </c>
      <c r="F72" s="187">
        <f aca="true" t="shared" si="4" ref="F72:F106">ROUND(E72*$F$6,2)</f>
        <v>0</v>
      </c>
      <c r="G72" s="187">
        <f aca="true" t="shared" si="5" ref="G72:G106">ROUND(F72*0.18,2)</f>
        <v>0</v>
      </c>
      <c r="H72" s="187">
        <f aca="true" t="shared" si="6" ref="H72:H106">F72+G72</f>
        <v>0</v>
      </c>
    </row>
    <row r="73" spans="2:8" ht="15">
      <c r="B73" s="198">
        <f>'общие характеристики'!C83</f>
        <v>0</v>
      </c>
      <c r="C73" s="198">
        <f>'общие характеристики'!D83</f>
        <v>0</v>
      </c>
      <c r="D73" s="198">
        <f>'общие характеристики'!E83</f>
        <v>0</v>
      </c>
      <c r="E73" s="187">
        <f>IF('общие характеристики'!AI83&gt;0,'общие характеристики'!AI83/'общие характеристики'!$AI$16,0)</f>
        <v>0</v>
      </c>
      <c r="F73" s="187">
        <f t="shared" si="4"/>
        <v>0</v>
      </c>
      <c r="G73" s="187">
        <f t="shared" si="5"/>
        <v>0</v>
      </c>
      <c r="H73" s="187">
        <f t="shared" si="6"/>
        <v>0</v>
      </c>
    </row>
    <row r="74" spans="2:8" ht="15">
      <c r="B74" s="198">
        <f>'общие характеристики'!C84</f>
        <v>0</v>
      </c>
      <c r="C74" s="198">
        <f>'общие характеристики'!D84</f>
        <v>0</v>
      </c>
      <c r="D74" s="198">
        <f>'общие характеристики'!E84</f>
        <v>0</v>
      </c>
      <c r="E74" s="187">
        <f>IF('общие характеристики'!AI84&gt;0,'общие характеристики'!AI84/'общие характеристики'!$AI$16,0)</f>
        <v>0</v>
      </c>
      <c r="F74" s="187">
        <f t="shared" si="4"/>
        <v>0</v>
      </c>
      <c r="G74" s="187">
        <f t="shared" si="5"/>
        <v>0</v>
      </c>
      <c r="H74" s="187">
        <f t="shared" si="6"/>
        <v>0</v>
      </c>
    </row>
    <row r="75" spans="2:8" ht="15">
      <c r="B75" s="198">
        <f>'общие характеристики'!C85</f>
        <v>0</v>
      </c>
      <c r="C75" s="198">
        <f>'общие характеристики'!D85</f>
        <v>0</v>
      </c>
      <c r="D75" s="198">
        <f>'общие характеристики'!E85</f>
        <v>0</v>
      </c>
      <c r="E75" s="187">
        <f>IF('общие характеристики'!AI85&gt;0,'общие характеристики'!AI85/'общие характеристики'!$AI$16,0)</f>
        <v>0</v>
      </c>
      <c r="F75" s="187">
        <f t="shared" si="4"/>
        <v>0</v>
      </c>
      <c r="G75" s="187">
        <f t="shared" si="5"/>
        <v>0</v>
      </c>
      <c r="H75" s="187">
        <f t="shared" si="6"/>
        <v>0</v>
      </c>
    </row>
    <row r="76" spans="2:8" ht="15">
      <c r="B76" s="198">
        <f>'общие характеристики'!C86</f>
        <v>0</v>
      </c>
      <c r="C76" s="198">
        <f>'общие характеристики'!D86</f>
        <v>0</v>
      </c>
      <c r="D76" s="198">
        <f>'общие характеристики'!E86</f>
        <v>0</v>
      </c>
      <c r="E76" s="187">
        <f>IF('общие характеристики'!AI86&gt;0,'общие характеристики'!AI86/'общие характеристики'!$AI$16,0)</f>
        <v>0</v>
      </c>
      <c r="F76" s="187">
        <f t="shared" si="4"/>
        <v>0</v>
      </c>
      <c r="G76" s="187">
        <f t="shared" si="5"/>
        <v>0</v>
      </c>
      <c r="H76" s="187">
        <f t="shared" si="6"/>
        <v>0</v>
      </c>
    </row>
    <row r="77" spans="2:8" ht="15">
      <c r="B77" s="198">
        <f>'общие характеристики'!C87</f>
        <v>0</v>
      </c>
      <c r="C77" s="198">
        <f>'общие характеристики'!D87</f>
        <v>0</v>
      </c>
      <c r="D77" s="198">
        <f>'общие характеристики'!E87</f>
        <v>0</v>
      </c>
      <c r="E77" s="187">
        <f>IF('общие характеристики'!AI87&gt;0,'общие характеристики'!AI87/'общие характеристики'!$AI$16,0)</f>
        <v>0</v>
      </c>
      <c r="F77" s="187">
        <f t="shared" si="4"/>
        <v>0</v>
      </c>
      <c r="G77" s="187">
        <f t="shared" si="5"/>
        <v>0</v>
      </c>
      <c r="H77" s="187">
        <f t="shared" si="6"/>
        <v>0</v>
      </c>
    </row>
    <row r="78" spans="2:8" ht="15">
      <c r="B78" s="198">
        <f>'общие характеристики'!C88</f>
        <v>0</v>
      </c>
      <c r="C78" s="198">
        <f>'общие характеристики'!D88</f>
        <v>0</v>
      </c>
      <c r="D78" s="198">
        <f>'общие характеристики'!E88</f>
        <v>0</v>
      </c>
      <c r="E78" s="187">
        <f>IF('общие характеристики'!AI88&gt;0,'общие характеристики'!AI88/'общие характеристики'!$AI$16,0)</f>
        <v>0</v>
      </c>
      <c r="F78" s="187">
        <f t="shared" si="4"/>
        <v>0</v>
      </c>
      <c r="G78" s="187">
        <f t="shared" si="5"/>
        <v>0</v>
      </c>
      <c r="H78" s="187">
        <f t="shared" si="6"/>
        <v>0</v>
      </c>
    </row>
    <row r="79" spans="2:8" ht="15">
      <c r="B79" s="198">
        <f>'общие характеристики'!C89</f>
        <v>0</v>
      </c>
      <c r="C79" s="198">
        <f>'общие характеристики'!D89</f>
        <v>0</v>
      </c>
      <c r="D79" s="198">
        <f>'общие характеристики'!E89</f>
        <v>0</v>
      </c>
      <c r="E79" s="187">
        <f>IF('общие характеристики'!AI89&gt;0,'общие характеристики'!AI89/'общие характеристики'!$AI$16,0)</f>
        <v>0</v>
      </c>
      <c r="F79" s="187">
        <f t="shared" si="4"/>
        <v>0</v>
      </c>
      <c r="G79" s="187">
        <f t="shared" si="5"/>
        <v>0</v>
      </c>
      <c r="H79" s="187">
        <f t="shared" si="6"/>
        <v>0</v>
      </c>
    </row>
    <row r="80" spans="2:8" ht="15">
      <c r="B80" s="198">
        <f>'общие характеристики'!C90</f>
        <v>0</v>
      </c>
      <c r="C80" s="198">
        <f>'общие характеристики'!D90</f>
        <v>0</v>
      </c>
      <c r="D80" s="198">
        <f>'общие характеристики'!E90</f>
        <v>0</v>
      </c>
      <c r="E80" s="187">
        <f>IF('общие характеристики'!AI90&gt;0,'общие характеристики'!AI90/'общие характеристики'!$AI$16,0)</f>
        <v>0</v>
      </c>
      <c r="F80" s="187">
        <f t="shared" si="4"/>
        <v>0</v>
      </c>
      <c r="G80" s="187">
        <f t="shared" si="5"/>
        <v>0</v>
      </c>
      <c r="H80" s="187">
        <f t="shared" si="6"/>
        <v>0</v>
      </c>
    </row>
    <row r="81" spans="2:8" ht="15">
      <c r="B81" s="198">
        <f>'общие характеристики'!C91</f>
        <v>0</v>
      </c>
      <c r="C81" s="198">
        <f>'общие характеристики'!D91</f>
        <v>0</v>
      </c>
      <c r="D81" s="198">
        <f>'общие характеристики'!E91</f>
        <v>0</v>
      </c>
      <c r="E81" s="187">
        <f>IF('общие характеристики'!AI91&gt;0,'общие характеристики'!AI91/'общие характеристики'!$AI$16,0)</f>
        <v>0</v>
      </c>
      <c r="F81" s="187">
        <f t="shared" si="4"/>
        <v>0</v>
      </c>
      <c r="G81" s="187">
        <f t="shared" si="5"/>
        <v>0</v>
      </c>
      <c r="H81" s="187">
        <f t="shared" si="6"/>
        <v>0</v>
      </c>
    </row>
    <row r="82" spans="2:8" ht="15">
      <c r="B82" s="198">
        <f>'общие характеристики'!C92</f>
        <v>0</v>
      </c>
      <c r="C82" s="198">
        <f>'общие характеристики'!D92</f>
        <v>0</v>
      </c>
      <c r="D82" s="198">
        <f>'общие характеристики'!E92</f>
        <v>0</v>
      </c>
      <c r="E82" s="187">
        <f>IF('общие характеристики'!AI92&gt;0,'общие характеристики'!AI92/'общие характеристики'!$AI$16,0)</f>
        <v>0</v>
      </c>
      <c r="F82" s="187">
        <f t="shared" si="4"/>
        <v>0</v>
      </c>
      <c r="G82" s="187">
        <f t="shared" si="5"/>
        <v>0</v>
      </c>
      <c r="H82" s="187">
        <f t="shared" si="6"/>
        <v>0</v>
      </c>
    </row>
    <row r="83" spans="2:8" ht="15">
      <c r="B83" s="198">
        <f>'общие характеристики'!C93</f>
        <v>0</v>
      </c>
      <c r="C83" s="198">
        <f>'общие характеристики'!D93</f>
        <v>0</v>
      </c>
      <c r="D83" s="198">
        <f>'общие характеристики'!E93</f>
        <v>0</v>
      </c>
      <c r="E83" s="187">
        <f>IF('общие характеристики'!AI93&gt;0,'общие характеристики'!AI93/'общие характеристики'!$AI$16,0)</f>
        <v>0</v>
      </c>
      <c r="F83" s="187">
        <f t="shared" si="4"/>
        <v>0</v>
      </c>
      <c r="G83" s="187">
        <f t="shared" si="5"/>
        <v>0</v>
      </c>
      <c r="H83" s="187">
        <f t="shared" si="6"/>
        <v>0</v>
      </c>
    </row>
    <row r="84" spans="2:8" ht="15">
      <c r="B84" s="198">
        <f>'общие характеристики'!C94</f>
        <v>0</v>
      </c>
      <c r="C84" s="198">
        <f>'общие характеристики'!D94</f>
        <v>0</v>
      </c>
      <c r="D84" s="198">
        <f>'общие характеристики'!E94</f>
        <v>0</v>
      </c>
      <c r="E84" s="187">
        <f>IF('общие характеристики'!AI94&gt;0,'общие характеристики'!AI94/'общие характеристики'!$AI$16,0)</f>
        <v>0</v>
      </c>
      <c r="F84" s="187">
        <f t="shared" si="4"/>
        <v>0</v>
      </c>
      <c r="G84" s="187">
        <f t="shared" si="5"/>
        <v>0</v>
      </c>
      <c r="H84" s="187">
        <f t="shared" si="6"/>
        <v>0</v>
      </c>
    </row>
    <row r="85" spans="2:8" ht="15">
      <c r="B85" s="198">
        <f>'общие характеристики'!C95</f>
        <v>0</v>
      </c>
      <c r="C85" s="198">
        <f>'общие характеристики'!D95</f>
        <v>0</v>
      </c>
      <c r="D85" s="198">
        <f>'общие характеристики'!E95</f>
        <v>0</v>
      </c>
      <c r="E85" s="187">
        <f>IF('общие характеристики'!AI95&gt;0,'общие характеристики'!AI95/'общие характеристики'!$AI$16,0)</f>
        <v>0</v>
      </c>
      <c r="F85" s="187">
        <f t="shared" si="4"/>
        <v>0</v>
      </c>
      <c r="G85" s="187">
        <f t="shared" si="5"/>
        <v>0</v>
      </c>
      <c r="H85" s="187">
        <f t="shared" si="6"/>
        <v>0</v>
      </c>
    </row>
    <row r="86" spans="2:8" ht="15">
      <c r="B86" s="198">
        <f>'общие характеристики'!C96</f>
        <v>0</v>
      </c>
      <c r="C86" s="198">
        <f>'общие характеристики'!D96</f>
        <v>0</v>
      </c>
      <c r="D86" s="198">
        <f>'общие характеристики'!E96</f>
        <v>0</v>
      </c>
      <c r="E86" s="187">
        <f>IF('общие характеристики'!AI96&gt;0,'общие характеристики'!AI96/'общие характеристики'!$AI$16,0)</f>
        <v>0</v>
      </c>
      <c r="F86" s="187">
        <f t="shared" si="4"/>
        <v>0</v>
      </c>
      <c r="G86" s="187">
        <f t="shared" si="5"/>
        <v>0</v>
      </c>
      <c r="H86" s="187">
        <f t="shared" si="6"/>
        <v>0</v>
      </c>
    </row>
    <row r="87" spans="2:8" ht="15">
      <c r="B87" s="198">
        <f>'общие характеристики'!C97</f>
        <v>0</v>
      </c>
      <c r="C87" s="198">
        <f>'общие характеристики'!D97</f>
        <v>0</v>
      </c>
      <c r="D87" s="198">
        <f>'общие характеристики'!E97</f>
        <v>0</v>
      </c>
      <c r="E87" s="187">
        <f>IF('общие характеристики'!AI97&gt;0,'общие характеристики'!AI97/'общие характеристики'!$AI$16,0)</f>
        <v>0</v>
      </c>
      <c r="F87" s="187">
        <f t="shared" si="4"/>
        <v>0</v>
      </c>
      <c r="G87" s="187">
        <f t="shared" si="5"/>
        <v>0</v>
      </c>
      <c r="H87" s="187">
        <f t="shared" si="6"/>
        <v>0</v>
      </c>
    </row>
    <row r="88" spans="2:8" ht="15">
      <c r="B88" s="198">
        <f>'общие характеристики'!C98</f>
        <v>0</v>
      </c>
      <c r="C88" s="198">
        <f>'общие характеристики'!D98</f>
        <v>0</v>
      </c>
      <c r="D88" s="198">
        <f>'общие характеристики'!E98</f>
        <v>0</v>
      </c>
      <c r="E88" s="187">
        <f>IF('общие характеристики'!AI98&gt;0,'общие характеристики'!AI98/'общие характеристики'!$AI$16,0)</f>
        <v>0</v>
      </c>
      <c r="F88" s="187">
        <f t="shared" si="4"/>
        <v>0</v>
      </c>
      <c r="G88" s="187">
        <f t="shared" si="5"/>
        <v>0</v>
      </c>
      <c r="H88" s="187">
        <f t="shared" si="6"/>
        <v>0</v>
      </c>
    </row>
    <row r="89" spans="2:8" ht="15">
      <c r="B89" s="198">
        <f>'общие характеристики'!C99</f>
        <v>0</v>
      </c>
      <c r="C89" s="198">
        <f>'общие характеристики'!D99</f>
        <v>0</v>
      </c>
      <c r="D89" s="198">
        <f>'общие характеристики'!E99</f>
        <v>0</v>
      </c>
      <c r="E89" s="187">
        <f>IF('общие характеристики'!AI99&gt;0,'общие характеристики'!AI99/'общие характеристики'!$AI$16,0)</f>
        <v>0</v>
      </c>
      <c r="F89" s="187">
        <f t="shared" si="4"/>
        <v>0</v>
      </c>
      <c r="G89" s="187">
        <f t="shared" si="5"/>
        <v>0</v>
      </c>
      <c r="H89" s="187">
        <f t="shared" si="6"/>
        <v>0</v>
      </c>
    </row>
    <row r="90" spans="2:8" ht="15">
      <c r="B90" s="198">
        <f>'общие характеристики'!C100</f>
        <v>0</v>
      </c>
      <c r="C90" s="198">
        <f>'общие характеристики'!D100</f>
        <v>0</v>
      </c>
      <c r="D90" s="198">
        <f>'общие характеристики'!E100</f>
        <v>0</v>
      </c>
      <c r="E90" s="187">
        <f>IF('общие характеристики'!AI100&gt;0,'общие характеристики'!AI100/'общие характеристики'!$AI$16,0)</f>
        <v>0</v>
      </c>
      <c r="F90" s="187">
        <f t="shared" si="4"/>
        <v>0</v>
      </c>
      <c r="G90" s="187">
        <f t="shared" si="5"/>
        <v>0</v>
      </c>
      <c r="H90" s="187">
        <f t="shared" si="6"/>
        <v>0</v>
      </c>
    </row>
    <row r="91" spans="2:8" ht="15">
      <c r="B91" s="198">
        <f>'общие характеристики'!C101</f>
        <v>0</v>
      </c>
      <c r="C91" s="198">
        <f>'общие характеристики'!D101</f>
        <v>0</v>
      </c>
      <c r="D91" s="198">
        <f>'общие характеристики'!E101</f>
        <v>0</v>
      </c>
      <c r="E91" s="187">
        <f>IF('общие характеристики'!AI101&gt;0,'общие характеристики'!AI101/'общие характеристики'!$AI$16,0)</f>
        <v>0</v>
      </c>
      <c r="F91" s="187">
        <f t="shared" si="4"/>
        <v>0</v>
      </c>
      <c r="G91" s="187">
        <f t="shared" si="5"/>
        <v>0</v>
      </c>
      <c r="H91" s="187">
        <f t="shared" si="6"/>
        <v>0</v>
      </c>
    </row>
    <row r="92" spans="2:8" ht="15">
      <c r="B92" s="198">
        <f>'общие характеристики'!C102</f>
        <v>0</v>
      </c>
      <c r="C92" s="198">
        <f>'общие характеристики'!D102</f>
        <v>0</v>
      </c>
      <c r="D92" s="198">
        <f>'общие характеристики'!E102</f>
        <v>0</v>
      </c>
      <c r="E92" s="187">
        <f>IF('общие характеристики'!AI102&gt;0,'общие характеристики'!AI102/'общие характеристики'!$AI$16,0)</f>
        <v>0</v>
      </c>
      <c r="F92" s="187">
        <f t="shared" si="4"/>
        <v>0</v>
      </c>
      <c r="G92" s="187">
        <f t="shared" si="5"/>
        <v>0</v>
      </c>
      <c r="H92" s="187">
        <f t="shared" si="6"/>
        <v>0</v>
      </c>
    </row>
    <row r="93" spans="2:8" ht="15">
      <c r="B93" s="198">
        <f>'общие характеристики'!C103</f>
        <v>0</v>
      </c>
      <c r="C93" s="198">
        <f>'общие характеристики'!D103</f>
        <v>0</v>
      </c>
      <c r="D93" s="198">
        <f>'общие характеристики'!E103</f>
        <v>0</v>
      </c>
      <c r="E93" s="187">
        <f>IF('общие характеристики'!AI103&gt;0,'общие характеристики'!AI103/'общие характеристики'!$AI$16,0)</f>
        <v>0</v>
      </c>
      <c r="F93" s="187">
        <f t="shared" si="4"/>
        <v>0</v>
      </c>
      <c r="G93" s="187">
        <f t="shared" si="5"/>
        <v>0</v>
      </c>
      <c r="H93" s="187">
        <f t="shared" si="6"/>
        <v>0</v>
      </c>
    </row>
    <row r="94" spans="2:8" ht="15">
      <c r="B94" s="198">
        <f>'общие характеристики'!C104</f>
        <v>0</v>
      </c>
      <c r="C94" s="198">
        <f>'общие характеристики'!D104</f>
        <v>0</v>
      </c>
      <c r="D94" s="198">
        <f>'общие характеристики'!E104</f>
        <v>0</v>
      </c>
      <c r="E94" s="187">
        <f>IF('общие характеристики'!AI104&gt;0,'общие характеристики'!AI104/'общие характеристики'!$AI$16,0)</f>
        <v>0</v>
      </c>
      <c r="F94" s="187">
        <f t="shared" si="4"/>
        <v>0</v>
      </c>
      <c r="G94" s="187">
        <f t="shared" si="5"/>
        <v>0</v>
      </c>
      <c r="H94" s="187">
        <f t="shared" si="6"/>
        <v>0</v>
      </c>
    </row>
    <row r="95" spans="2:8" ht="15">
      <c r="B95" s="198">
        <f>'общие характеристики'!C105</f>
        <v>0</v>
      </c>
      <c r="C95" s="198">
        <f>'общие характеристики'!D105</f>
        <v>0</v>
      </c>
      <c r="D95" s="198">
        <f>'общие характеристики'!E105</f>
        <v>0</v>
      </c>
      <c r="E95" s="187">
        <f>IF('общие характеристики'!AI105&gt;0,'общие характеристики'!AI105/'общие характеристики'!$AI$16,0)</f>
        <v>0</v>
      </c>
      <c r="F95" s="187">
        <f t="shared" si="4"/>
        <v>0</v>
      </c>
      <c r="G95" s="187">
        <f t="shared" si="5"/>
        <v>0</v>
      </c>
      <c r="H95" s="187">
        <f t="shared" si="6"/>
        <v>0</v>
      </c>
    </row>
    <row r="96" spans="2:8" ht="15">
      <c r="B96" s="198">
        <f>'общие характеристики'!C106</f>
        <v>0</v>
      </c>
      <c r="C96" s="198">
        <f>'общие характеристики'!D106</f>
        <v>0</v>
      </c>
      <c r="D96" s="198">
        <f>'общие характеристики'!E106</f>
        <v>0</v>
      </c>
      <c r="E96" s="187">
        <f>IF('общие характеристики'!AI106&gt;0,'общие характеристики'!AI106/'общие характеристики'!$AI$16,0)</f>
        <v>0</v>
      </c>
      <c r="F96" s="187">
        <f t="shared" si="4"/>
        <v>0</v>
      </c>
      <c r="G96" s="187">
        <f t="shared" si="5"/>
        <v>0</v>
      </c>
      <c r="H96" s="187">
        <f t="shared" si="6"/>
        <v>0</v>
      </c>
    </row>
    <row r="97" spans="2:8" ht="15">
      <c r="B97" s="198">
        <f>'общие характеристики'!C107</f>
        <v>0</v>
      </c>
      <c r="C97" s="198">
        <f>'общие характеристики'!D107</f>
        <v>0</v>
      </c>
      <c r="D97" s="198">
        <f>'общие характеристики'!E107</f>
        <v>0</v>
      </c>
      <c r="E97" s="187">
        <f>IF('общие характеристики'!AI107&gt;0,'общие характеристики'!AI107/'общие характеристики'!$AI$16,0)</f>
        <v>0</v>
      </c>
      <c r="F97" s="187">
        <f t="shared" si="4"/>
        <v>0</v>
      </c>
      <c r="G97" s="187">
        <f t="shared" si="5"/>
        <v>0</v>
      </c>
      <c r="H97" s="187">
        <f t="shared" si="6"/>
        <v>0</v>
      </c>
    </row>
    <row r="98" spans="2:8" ht="15">
      <c r="B98" s="198">
        <f>'общие характеристики'!C108</f>
        <v>0</v>
      </c>
      <c r="C98" s="198">
        <f>'общие характеристики'!D108</f>
        <v>0</v>
      </c>
      <c r="D98" s="198">
        <f>'общие характеристики'!E108</f>
        <v>0</v>
      </c>
      <c r="E98" s="187">
        <f>IF('общие характеристики'!AI108&gt;0,'общие характеристики'!AI108/'общие характеристики'!$AI$16,0)</f>
        <v>0</v>
      </c>
      <c r="F98" s="187">
        <f t="shared" si="4"/>
        <v>0</v>
      </c>
      <c r="G98" s="187">
        <f t="shared" si="5"/>
        <v>0</v>
      </c>
      <c r="H98" s="187">
        <f t="shared" si="6"/>
        <v>0</v>
      </c>
    </row>
    <row r="99" spans="2:8" ht="15">
      <c r="B99" s="198">
        <f>'общие характеристики'!C109</f>
        <v>0</v>
      </c>
      <c r="C99" s="198">
        <f>'общие характеристики'!D109</f>
        <v>0</v>
      </c>
      <c r="D99" s="198">
        <f>'общие характеристики'!E109</f>
        <v>0</v>
      </c>
      <c r="E99" s="187">
        <f>IF('общие характеристики'!AI109&gt;0,'общие характеристики'!AI109/'общие характеристики'!$AI$16,0)</f>
        <v>0</v>
      </c>
      <c r="F99" s="187">
        <f t="shared" si="4"/>
        <v>0</v>
      </c>
      <c r="G99" s="187">
        <f t="shared" si="5"/>
        <v>0</v>
      </c>
      <c r="H99" s="187">
        <f t="shared" si="6"/>
        <v>0</v>
      </c>
    </row>
    <row r="100" spans="2:8" ht="15">
      <c r="B100" s="198">
        <f>'общие характеристики'!C110</f>
        <v>0</v>
      </c>
      <c r="C100" s="198">
        <f>'общие характеристики'!D110</f>
        <v>0</v>
      </c>
      <c r="D100" s="198">
        <f>'общие характеристики'!E110</f>
        <v>0</v>
      </c>
      <c r="E100" s="187">
        <f>IF('общие характеристики'!AI110&gt;0,'общие характеристики'!AI110/'общие характеристики'!$AI$16,0)</f>
        <v>0</v>
      </c>
      <c r="F100" s="187">
        <f t="shared" si="4"/>
        <v>0</v>
      </c>
      <c r="G100" s="187">
        <f t="shared" si="5"/>
        <v>0</v>
      </c>
      <c r="H100" s="187">
        <f t="shared" si="6"/>
        <v>0</v>
      </c>
    </row>
    <row r="101" spans="2:8" ht="15">
      <c r="B101" s="198">
        <f>'общие характеристики'!C111</f>
        <v>0</v>
      </c>
      <c r="C101" s="198">
        <f>'общие характеристики'!D111</f>
        <v>0</v>
      </c>
      <c r="D101" s="198">
        <f>'общие характеристики'!E111</f>
        <v>0</v>
      </c>
      <c r="E101" s="187">
        <f>IF('общие характеристики'!AI111&gt;0,'общие характеристики'!AI111/'общие характеристики'!$AI$16,0)</f>
        <v>0</v>
      </c>
      <c r="F101" s="187">
        <f t="shared" si="4"/>
        <v>0</v>
      </c>
      <c r="G101" s="187">
        <f t="shared" si="5"/>
        <v>0</v>
      </c>
      <c r="H101" s="187">
        <f t="shared" si="6"/>
        <v>0</v>
      </c>
    </row>
    <row r="102" spans="2:8" ht="15">
      <c r="B102" s="198">
        <f>'общие характеристики'!C112</f>
        <v>0</v>
      </c>
      <c r="C102" s="198">
        <f>'общие характеристики'!D112</f>
        <v>0</v>
      </c>
      <c r="D102" s="198">
        <f>'общие характеристики'!E112</f>
        <v>0</v>
      </c>
      <c r="E102" s="187">
        <f>IF('общие характеристики'!AI112&gt;0,'общие характеристики'!AI112/'общие характеристики'!$AI$16,0)</f>
        <v>0</v>
      </c>
      <c r="F102" s="187">
        <f t="shared" si="4"/>
        <v>0</v>
      </c>
      <c r="G102" s="187">
        <f t="shared" si="5"/>
        <v>0</v>
      </c>
      <c r="H102" s="187">
        <f t="shared" si="6"/>
        <v>0</v>
      </c>
    </row>
    <row r="103" spans="2:8" ht="15">
      <c r="B103" s="198">
        <f>'общие характеристики'!C113</f>
        <v>0</v>
      </c>
      <c r="C103" s="198">
        <f>'общие характеристики'!D113</f>
        <v>0</v>
      </c>
      <c r="D103" s="198">
        <f>'общие характеристики'!E113</f>
        <v>0</v>
      </c>
      <c r="E103" s="187">
        <f>IF('общие характеристики'!AI113&gt;0,'общие характеристики'!AI113/'общие характеристики'!$AI$16,0)</f>
        <v>0</v>
      </c>
      <c r="F103" s="187">
        <f t="shared" si="4"/>
        <v>0</v>
      </c>
      <c r="G103" s="187">
        <f t="shared" si="5"/>
        <v>0</v>
      </c>
      <c r="H103" s="187">
        <f t="shared" si="6"/>
        <v>0</v>
      </c>
    </row>
    <row r="104" spans="2:8" ht="15">
      <c r="B104" s="198">
        <f>'общие характеристики'!C114</f>
        <v>0</v>
      </c>
      <c r="C104" s="198">
        <f>'общие характеристики'!D114</f>
        <v>0</v>
      </c>
      <c r="D104" s="198">
        <f>'общие характеристики'!E114</f>
        <v>0</v>
      </c>
      <c r="E104" s="187">
        <f>IF('общие характеристики'!AI114&gt;0,'общие характеристики'!AI114/'общие характеристики'!$AI$16,0)</f>
        <v>0</v>
      </c>
      <c r="F104" s="187">
        <f t="shared" si="4"/>
        <v>0</v>
      </c>
      <c r="G104" s="187">
        <f t="shared" si="5"/>
        <v>0</v>
      </c>
      <c r="H104" s="187">
        <f t="shared" si="6"/>
        <v>0</v>
      </c>
    </row>
    <row r="105" spans="2:8" ht="15">
      <c r="B105" s="198">
        <f>'общие характеристики'!C115</f>
        <v>0</v>
      </c>
      <c r="C105" s="198">
        <f>'общие характеристики'!D115</f>
        <v>0</v>
      </c>
      <c r="D105" s="198">
        <f>'общие характеристики'!E115</f>
        <v>0</v>
      </c>
      <c r="E105" s="187">
        <f>IF('общие характеристики'!AI115&gt;0,'общие характеристики'!AI115/'общие характеристики'!$AI$16,0)</f>
        <v>0</v>
      </c>
      <c r="F105" s="187">
        <f t="shared" si="4"/>
        <v>0</v>
      </c>
      <c r="G105" s="187">
        <f t="shared" si="5"/>
        <v>0</v>
      </c>
      <c r="H105" s="187">
        <f t="shared" si="6"/>
        <v>0</v>
      </c>
    </row>
    <row r="106" spans="2:8" ht="15">
      <c r="B106" s="198">
        <f>'общие характеристики'!C116</f>
        <v>0</v>
      </c>
      <c r="C106" s="198">
        <f>'общие характеристики'!D116</f>
        <v>0</v>
      </c>
      <c r="D106" s="198">
        <f>'общие характеристики'!E116</f>
        <v>0</v>
      </c>
      <c r="E106" s="187">
        <f>IF('общие характеристики'!AI116&gt;0,'общие характеристики'!AI116/'общие характеристики'!$AI$16,0)</f>
        <v>0</v>
      </c>
      <c r="F106" s="187">
        <f t="shared" si="4"/>
        <v>0</v>
      </c>
      <c r="G106" s="187">
        <f t="shared" si="5"/>
        <v>0</v>
      </c>
      <c r="H106" s="187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2" operator="lessThan">
      <formula>0</formula>
    </cfRule>
  </conditionalFormatting>
  <conditionalFormatting sqref="F7:H106">
    <cfRule type="cellIs" priority="2" dxfId="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Мазур Нина Павловна</cp:lastModifiedBy>
  <cp:lastPrinted>2013-03-12T10:23:04Z</cp:lastPrinted>
  <dcterms:created xsi:type="dcterms:W3CDTF">2012-11-27T08:07:43Z</dcterms:created>
  <dcterms:modified xsi:type="dcterms:W3CDTF">2016-07-14T11:55:51Z</dcterms:modified>
  <cp:category/>
  <cp:version/>
  <cp:contentType/>
  <cp:contentStatus/>
</cp:coreProperties>
</file>